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<sst xmlns="http://schemas.openxmlformats.org/spreadsheetml/2006/main" count="169" uniqueCount="94">
  <si>
    <t>盐亭县2024年面向县内乡镇（街道）公开考调工作人员笔试
考生成绩排名表</t>
  </si>
  <si>
    <t>序号</t>
  </si>
  <si>
    <t>姓名</t>
  </si>
  <si>
    <t>身份证号</t>
  </si>
  <si>
    <t>岗位代码</t>
  </si>
  <si>
    <t>招聘人数</t>
  </si>
  <si>
    <t>笔试成绩</t>
  </si>
  <si>
    <t>成绩排名</t>
  </si>
  <si>
    <t>是否进入面试</t>
  </si>
  <si>
    <t>袁凡</t>
  </si>
  <si>
    <t>510723198906190015</t>
  </si>
  <si>
    <t>赵翔</t>
  </si>
  <si>
    <t>622301199008040316</t>
  </si>
  <si>
    <t>张玉霞</t>
  </si>
  <si>
    <t>622301199011206508</t>
  </si>
  <si>
    <t>龙炳宇</t>
  </si>
  <si>
    <t>510723199408090534</t>
  </si>
  <si>
    <t>冯荟冰</t>
  </si>
  <si>
    <t>511325199508273540</t>
  </si>
  <si>
    <t>陈凤</t>
  </si>
  <si>
    <t>510723198706140961</t>
  </si>
  <si>
    <t>杨雪</t>
  </si>
  <si>
    <t>510724199108100848</t>
  </si>
  <si>
    <t>陶丽莉</t>
  </si>
  <si>
    <t>510723198812103048</t>
  </si>
  <si>
    <t>王樱霖</t>
  </si>
  <si>
    <t>510723198504190485</t>
  </si>
  <si>
    <t>杜春梅</t>
  </si>
  <si>
    <t>510723198801013442</t>
  </si>
  <si>
    <t>蒋琪</t>
  </si>
  <si>
    <t>510723198801301049</t>
  </si>
  <si>
    <t>杜妮</t>
  </si>
  <si>
    <t>510723198610032560</t>
  </si>
  <si>
    <t>何玲玉</t>
  </si>
  <si>
    <t>510723198909154845</t>
  </si>
  <si>
    <t>杜颜</t>
  </si>
  <si>
    <t>510723198707246207</t>
  </si>
  <si>
    <t>冉稷鳞</t>
  </si>
  <si>
    <t>513021198502154052</t>
  </si>
  <si>
    <t>赵准</t>
  </si>
  <si>
    <t>510723198611283919</t>
  </si>
  <si>
    <t>于波</t>
  </si>
  <si>
    <t>510723198608212335</t>
  </si>
  <si>
    <t>寇小庆</t>
  </si>
  <si>
    <t>510723198609153701</t>
  </si>
  <si>
    <t>张显涛</t>
  </si>
  <si>
    <t>500232198611130223</t>
  </si>
  <si>
    <t>杨阳</t>
  </si>
  <si>
    <t>511321199503160445</t>
  </si>
  <si>
    <t>邹建平</t>
  </si>
  <si>
    <t>510723198504064737</t>
  </si>
  <si>
    <t>张履建</t>
  </si>
  <si>
    <t>510723198601114150</t>
  </si>
  <si>
    <t>敬利娟</t>
  </si>
  <si>
    <t>510723198510105064</t>
  </si>
  <si>
    <t>刘秀娟</t>
  </si>
  <si>
    <t>510723199002152803</t>
  </si>
  <si>
    <t>陶璀</t>
  </si>
  <si>
    <t>510723199309040641</t>
  </si>
  <si>
    <t>杨洋</t>
  </si>
  <si>
    <t>510723199003160370</t>
  </si>
  <si>
    <t>任歆</t>
  </si>
  <si>
    <t>510723199411140301</t>
  </si>
  <si>
    <t>李珊</t>
  </si>
  <si>
    <t>510723198805083122</t>
  </si>
  <si>
    <t>唐倩</t>
  </si>
  <si>
    <t>511023198604286620</t>
  </si>
  <si>
    <t>陈珊</t>
  </si>
  <si>
    <t>510723199605040704</t>
  </si>
  <si>
    <t>毛小林</t>
  </si>
  <si>
    <t>513902198510177481</t>
  </si>
  <si>
    <t>黄凤丹</t>
  </si>
  <si>
    <t>510723198202260222</t>
  </si>
  <si>
    <t>王炯</t>
  </si>
  <si>
    <t>510723198209010015</t>
  </si>
  <si>
    <t>胥彬</t>
  </si>
  <si>
    <t>510723198603130015</t>
  </si>
  <si>
    <t>廖莹</t>
  </si>
  <si>
    <t>510723198609181542</t>
  </si>
  <si>
    <t>盐亭县2024年面向县内乡镇（街道）公开考调工作人员
考生总成绩排名表</t>
  </si>
  <si>
    <t>单位名称</t>
  </si>
  <si>
    <t>面试成绩</t>
  </si>
  <si>
    <t>总成绩</t>
  </si>
  <si>
    <t>是否进入考察</t>
  </si>
  <si>
    <t>政协盐亭县委员会办公室</t>
  </si>
  <si>
    <t>中共盐亭县委宣传部</t>
  </si>
  <si>
    <t>中共盐亭县委盐亭县人民政府总值班室</t>
  </si>
  <si>
    <t>盐亭县社会工作服务中心</t>
  </si>
  <si>
    <t>盐亭县国有企业综合服务中心</t>
  </si>
  <si>
    <t>盐亭县嫘祖文化研究院</t>
  </si>
  <si>
    <t>盐亭县水利水资源管理中心</t>
  </si>
  <si>
    <t>盐亭县烈士纪念设施保护中心</t>
  </si>
  <si>
    <t>盐亭县军队离休退休干部休养所</t>
  </si>
  <si>
    <t>盐亭县农业技术推广中心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</si>
</sst>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国标仿宋"/>
      <charset val="134"/>
    </font>
    <font>
      <b/>
      <sz val="16"/>
      <color rgb="FF000000"/>
      <name val="黑体"/>
      <charset val="134"/>
    </font>
    <font>
      <sz val="10"/>
      <color rgb="FF000000"/>
      <name val="国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85" zoomScaleNormal="85" workbookViewId="0">
      <selection activeCell="N17" sqref="N17"/>
    </sheetView>
  </sheetViews>
  <sheetFormatPr defaultColWidth="9" defaultRowHeight="13.5" outlineLevelCol="7"/>
  <cols>
    <col min="1" max="1" width="4.75" style="4" customWidth="1"/>
    <col min="2" max="2" width="10.625" style="4" customWidth="1"/>
    <col min="3" max="3" width="21.625" style="4" customWidth="1"/>
    <col min="4" max="4" width="10.25" style="4" customWidth="1"/>
    <col min="5" max="5" width="9.375" style="4" customWidth="1"/>
    <col min="6" max="6" width="9" style="4"/>
    <col min="7" max="7" width="8.875" style="4" customWidth="1"/>
    <col min="8" max="8" width="12.875" style="4" customWidth="1"/>
    <col min="9" max="16384" width="9" style="4"/>
  </cols>
  <sheetData>
    <row r="1" ht="47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customFormat="1" ht="21" customHeight="1" spans="1:8">
      <c r="A2" s="12"/>
      <c r="B2" s="12"/>
      <c r="C2" s="12"/>
      <c r="D2" s="12"/>
      <c r="E2" s="12"/>
      <c r="F2" s="12"/>
      <c r="G2" s="18">
        <v>45640</v>
      </c>
      <c r="H2" s="18"/>
    </row>
    <row r="3" s="3" customFormat="1" ht="30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ht="18" customHeight="1" spans="1:8">
      <c r="A4" s="16">
        <v>1</v>
      </c>
      <c r="B4" s="17" t="s">
        <v>9</v>
      </c>
      <c r="C4" s="19" t="s">
        <v>10</v>
      </c>
      <c r="D4" s="16">
        <v>202402</v>
      </c>
      <c r="E4" s="16">
        <v>1</v>
      </c>
      <c r="F4" s="16">
        <v>63.5</v>
      </c>
      <c r="G4" s="16">
        <f>SUMPRODUCT((D:D=D4)*(F:F&gt;F4))+1</f>
        <v>1</v>
      </c>
      <c r="H4" s="16" t="str">
        <f>IF(AND(G4&lt;=E4*3,F4&gt;(IF(F4&gt;0,AVERAGE($F$4:$F$38)*0.7,0))),"是","否")</f>
        <v>是</v>
      </c>
    </row>
    <row r="5" ht="18" customHeight="1" spans="1:8">
      <c r="A5" s="16">
        <v>2</v>
      </c>
      <c r="B5" s="17" t="s">
        <v>11</v>
      </c>
      <c r="C5" s="19" t="s">
        <v>12</v>
      </c>
      <c r="D5" s="16">
        <v>202402</v>
      </c>
      <c r="E5" s="16">
        <v>1</v>
      </c>
      <c r="F5" s="16">
        <v>61.5</v>
      </c>
      <c r="G5" s="16">
        <f>SUMPRODUCT((D:D=D5)*(F:F&gt;F5))+1</f>
        <v>2</v>
      </c>
      <c r="H5" s="16" t="str">
        <f>IF(AND(G5&lt;=E5*3,F5&gt;(IF(F5&gt;0,AVERAGE($F$4:$F$38)*0.7,0))),"是","否")</f>
        <v>是</v>
      </c>
    </row>
    <row r="6" ht="18" customHeight="1" spans="1:8">
      <c r="A6" s="16">
        <v>3</v>
      </c>
      <c r="B6" s="17" t="s">
        <v>13</v>
      </c>
      <c r="C6" s="19" t="s">
        <v>14</v>
      </c>
      <c r="D6" s="16">
        <v>202404</v>
      </c>
      <c r="E6" s="16">
        <v>1</v>
      </c>
      <c r="F6" s="16">
        <v>65</v>
      </c>
      <c r="G6" s="16">
        <f>SUMPRODUCT((D:D=D6)*(F:F&gt;F6))+1</f>
        <v>1</v>
      </c>
      <c r="H6" s="16" t="str">
        <f>IF(AND(G6&lt;=E6*3,F6&gt;(IF(F6&gt;0,AVERAGE($F$4:$F$38)*0.7,0))),"是","否")</f>
        <v>是</v>
      </c>
    </row>
    <row r="7" ht="18" customHeight="1" spans="1:8">
      <c r="A7" s="16">
        <v>4</v>
      </c>
      <c r="B7" s="17" t="s">
        <v>15</v>
      </c>
      <c r="C7" s="19" t="s">
        <v>16</v>
      </c>
      <c r="D7" s="16">
        <v>202404</v>
      </c>
      <c r="E7" s="16">
        <v>1</v>
      </c>
      <c r="F7" s="16">
        <v>47.5</v>
      </c>
      <c r="G7" s="16">
        <f>SUMPRODUCT((D:D=D7)*(F:F&gt;F7))+1</f>
        <v>2</v>
      </c>
      <c r="H7" s="16" t="str">
        <f>IF(AND(G7&lt;=E7*3,F7&gt;(IF(F7&gt;0,AVERAGE($F$4:$F$38)*0.7,0))),"是","否")</f>
        <v>是</v>
      </c>
    </row>
    <row r="8" ht="18" customHeight="1" spans="1:8">
      <c r="A8" s="16">
        <v>5</v>
      </c>
      <c r="B8" s="17" t="s">
        <v>17</v>
      </c>
      <c r="C8" s="19" t="s">
        <v>18</v>
      </c>
      <c r="D8" s="16">
        <v>202412</v>
      </c>
      <c r="E8" s="16">
        <v>1</v>
      </c>
      <c r="F8" s="16">
        <v>60.5</v>
      </c>
      <c r="G8" s="16">
        <f>SUMPRODUCT((D:D=D8)*(F:F&gt;F8))+1</f>
        <v>1</v>
      </c>
      <c r="H8" s="16" t="str">
        <f>IF(AND(G8&lt;=E8*3,F8&gt;(IF(F8&gt;0,AVERAGE($F$4:$F$38)*0.7,0))),"是","否")</f>
        <v>是</v>
      </c>
    </row>
    <row r="9" ht="18" customHeight="1" spans="1:8">
      <c r="A9" s="16">
        <v>6</v>
      </c>
      <c r="B9" s="17" t="s">
        <v>19</v>
      </c>
      <c r="C9" s="19" t="s">
        <v>20</v>
      </c>
      <c r="D9" s="16">
        <v>202412</v>
      </c>
      <c r="E9" s="16">
        <v>1</v>
      </c>
      <c r="F9" s="16">
        <v>15</v>
      </c>
      <c r="G9" s="16">
        <f>SUMPRODUCT((D:D=D9)*(F:F&gt;F9))+1</f>
        <v>2</v>
      </c>
      <c r="H9" s="16" t="str">
        <f>IF(AND(G9&lt;=E9*3,F9&gt;(IF(F9&gt;0,AVERAGE($F$4:$F$38)*0.7,0))),"是","否")</f>
        <v>否</v>
      </c>
    </row>
    <row r="10" ht="18" customHeight="1" spans="1:8">
      <c r="A10" s="16">
        <v>7</v>
      </c>
      <c r="B10" s="17" t="s">
        <v>21</v>
      </c>
      <c r="C10" s="19" t="s">
        <v>22</v>
      </c>
      <c r="D10" s="16">
        <v>202412</v>
      </c>
      <c r="E10" s="16">
        <v>1</v>
      </c>
      <c r="F10" s="16">
        <v>0</v>
      </c>
      <c r="G10" s="16">
        <f>SUMPRODUCT((D:D=D10)*(F:F&gt;F10))+1</f>
        <v>3</v>
      </c>
      <c r="H10" s="16" t="str">
        <f>IF(AND(G10&lt;=E10*3,F10&gt;(IF(F10&gt;0,AVERAGE($F$4:$F$38)*0.7,0))),"是","否")</f>
        <v>否</v>
      </c>
    </row>
    <row r="11" ht="18" customHeight="1" spans="1:8">
      <c r="A11" s="16">
        <v>8</v>
      </c>
      <c r="B11" s="17" t="s">
        <v>23</v>
      </c>
      <c r="C11" s="19" t="s">
        <v>24</v>
      </c>
      <c r="D11" s="16">
        <v>202413</v>
      </c>
      <c r="E11" s="16">
        <v>3</v>
      </c>
      <c r="F11" s="16">
        <v>59.5</v>
      </c>
      <c r="G11" s="16">
        <f>SUMPRODUCT((D:D=D11)*(F:F&gt;F11))+1</f>
        <v>2</v>
      </c>
      <c r="H11" s="16" t="str">
        <f>IF(AND(G11&lt;=E11*3,F11&gt;(IF(F11&gt;0,AVERAGE($F$4:$F$38)*0.7,0))),"是","否")</f>
        <v>是</v>
      </c>
    </row>
    <row r="12" ht="18" customHeight="1" spans="1:8">
      <c r="A12" s="16">
        <v>9</v>
      </c>
      <c r="B12" s="17" t="s">
        <v>25</v>
      </c>
      <c r="C12" s="19" t="s">
        <v>26</v>
      </c>
      <c r="D12" s="16">
        <v>202413</v>
      </c>
      <c r="E12" s="16">
        <v>3</v>
      </c>
      <c r="F12" s="16">
        <v>57</v>
      </c>
      <c r="G12" s="16">
        <f>SUMPRODUCT((D:D=D12)*(F:F&gt;F12))+1</f>
        <v>3</v>
      </c>
      <c r="H12" s="16" t="str">
        <f>IF(AND(G12&lt;=E12*3,F12&gt;(IF(F12&gt;0,AVERAGE($F$4:$F$38)*0.7,0))),"是","否")</f>
        <v>是</v>
      </c>
    </row>
    <row r="13" ht="18" customHeight="1" spans="1:8">
      <c r="A13" s="16">
        <v>10</v>
      </c>
      <c r="B13" s="17" t="s">
        <v>27</v>
      </c>
      <c r="C13" s="19" t="s">
        <v>28</v>
      </c>
      <c r="D13" s="16">
        <v>202413</v>
      </c>
      <c r="E13" s="16">
        <v>3</v>
      </c>
      <c r="F13" s="16">
        <v>63</v>
      </c>
      <c r="G13" s="16">
        <f>SUMPRODUCT((D:D=D13)*(F:F&gt;F13))+1</f>
        <v>1</v>
      </c>
      <c r="H13" s="16" t="str">
        <f>IF(AND(G13&lt;=E13*3,F13&gt;(IF(F13&gt;0,AVERAGE($F$4:$F$38)*0.7,0))),"是","否")</f>
        <v>是</v>
      </c>
    </row>
    <row r="14" ht="18" customHeight="1" spans="1:8">
      <c r="A14" s="16">
        <v>11</v>
      </c>
      <c r="B14" s="17" t="s">
        <v>29</v>
      </c>
      <c r="C14" s="19" t="s">
        <v>30</v>
      </c>
      <c r="D14" s="16">
        <v>202416</v>
      </c>
      <c r="E14" s="16">
        <v>2</v>
      </c>
      <c r="F14" s="16">
        <v>58.5</v>
      </c>
      <c r="G14" s="16">
        <f>SUMPRODUCT((D:D=D14)*(F:F&gt;F14))+1</f>
        <v>4</v>
      </c>
      <c r="H14" s="16" t="str">
        <f>IF(AND(G14&lt;=E14*3,F14&gt;(IF(F14&gt;0,AVERAGE($F$4:$F$38)*0.7,0))),"是","否")</f>
        <v>是</v>
      </c>
    </row>
    <row r="15" ht="18" customHeight="1" spans="1:8">
      <c r="A15" s="16">
        <v>12</v>
      </c>
      <c r="B15" s="17" t="s">
        <v>31</v>
      </c>
      <c r="C15" s="19" t="s">
        <v>32</v>
      </c>
      <c r="D15" s="16">
        <v>202416</v>
      </c>
      <c r="E15" s="16">
        <v>2</v>
      </c>
      <c r="F15" s="16">
        <v>49.5</v>
      </c>
      <c r="G15" s="16">
        <f>SUMPRODUCT((D:D=D15)*(F:F&gt;F15))+1</f>
        <v>6</v>
      </c>
      <c r="H15" s="16" t="str">
        <f>IF(AND(G15&lt;=E15*3,F15&gt;(IF(F15&gt;0,AVERAGE($F$4:$F$38)*0.7,0))),"是","否")</f>
        <v>是</v>
      </c>
    </row>
    <row r="16" ht="18" customHeight="1" spans="1:8">
      <c r="A16" s="16">
        <v>13</v>
      </c>
      <c r="B16" s="17" t="s">
        <v>33</v>
      </c>
      <c r="C16" s="19" t="s">
        <v>34</v>
      </c>
      <c r="D16" s="16">
        <v>202416</v>
      </c>
      <c r="E16" s="16">
        <v>2</v>
      </c>
      <c r="F16" s="16">
        <v>12</v>
      </c>
      <c r="G16" s="16">
        <f>SUMPRODUCT((D:D=D16)*(F:F&gt;F16))+1</f>
        <v>7</v>
      </c>
      <c r="H16" s="16" t="str">
        <f>IF(AND(G16&lt;=E16*3,F16&gt;(IF(F16&gt;0,AVERAGE($F$4:$F$38)*0.7,0))),"是","否")</f>
        <v>否</v>
      </c>
    </row>
    <row r="17" ht="18" customHeight="1" spans="1:8">
      <c r="A17" s="16">
        <v>14</v>
      </c>
      <c r="B17" s="17" t="s">
        <v>35</v>
      </c>
      <c r="C17" s="19" t="s">
        <v>36</v>
      </c>
      <c r="D17" s="16">
        <v>202416</v>
      </c>
      <c r="E17" s="16">
        <v>2</v>
      </c>
      <c r="F17" s="16">
        <v>60</v>
      </c>
      <c r="G17" s="16">
        <f>SUMPRODUCT((D:D=D17)*(F:F&gt;F17))+1</f>
        <v>2</v>
      </c>
      <c r="H17" s="16" t="str">
        <f>IF(AND(G17&lt;=E17*3,F17&gt;(IF(F17&gt;0,AVERAGE($F$4:$F$38)*0.7,0))),"是","否")</f>
        <v>是</v>
      </c>
    </row>
    <row r="18" ht="18" customHeight="1" spans="1:8">
      <c r="A18" s="16">
        <v>15</v>
      </c>
      <c r="B18" s="17" t="s">
        <v>37</v>
      </c>
      <c r="C18" s="19" t="s">
        <v>38</v>
      </c>
      <c r="D18" s="16">
        <v>202416</v>
      </c>
      <c r="E18" s="16">
        <v>2</v>
      </c>
      <c r="F18" s="16">
        <v>59.5</v>
      </c>
      <c r="G18" s="16">
        <f>SUMPRODUCT((D:D=D18)*(F:F&gt;F18))+1</f>
        <v>3</v>
      </c>
      <c r="H18" s="16" t="str">
        <f>IF(AND(G18&lt;=E18*3,F18&gt;(IF(F18&gt;0,AVERAGE($F$4:$F$38)*0.7,0))),"是","否")</f>
        <v>是</v>
      </c>
    </row>
    <row r="19" ht="18" customHeight="1" spans="1:8">
      <c r="A19" s="16">
        <v>16</v>
      </c>
      <c r="B19" s="17" t="s">
        <v>39</v>
      </c>
      <c r="C19" s="19" t="s">
        <v>40</v>
      </c>
      <c r="D19" s="16">
        <v>202416</v>
      </c>
      <c r="E19" s="16">
        <v>2</v>
      </c>
      <c r="F19" s="16">
        <v>56</v>
      </c>
      <c r="G19" s="16">
        <f>SUMPRODUCT((D:D=D19)*(F:F&gt;F19))+1</f>
        <v>5</v>
      </c>
      <c r="H19" s="16" t="str">
        <f>IF(AND(G19&lt;=E19*3,F19&gt;(IF(F19&gt;0,AVERAGE($F$4:$F$38)*0.7,0))),"是","否")</f>
        <v>是</v>
      </c>
    </row>
    <row r="20" ht="18" customHeight="1" spans="1:8">
      <c r="A20" s="16">
        <v>17</v>
      </c>
      <c r="B20" s="17" t="s">
        <v>41</v>
      </c>
      <c r="C20" s="19" t="s">
        <v>42</v>
      </c>
      <c r="D20" s="16">
        <v>202416</v>
      </c>
      <c r="E20" s="16">
        <v>2</v>
      </c>
      <c r="F20" s="16">
        <v>63</v>
      </c>
      <c r="G20" s="16">
        <f>SUMPRODUCT((D:D=D20)*(F:F&gt;F20))+1</f>
        <v>1</v>
      </c>
      <c r="H20" s="16" t="str">
        <f>IF(AND(G20&lt;=E20*3,F20&gt;(IF(F20&gt;0,AVERAGE($F$4:$F$38)*0.7,0))),"是","否")</f>
        <v>是</v>
      </c>
    </row>
    <row r="21" ht="18" customHeight="1" spans="1:8">
      <c r="A21" s="16">
        <v>18</v>
      </c>
      <c r="B21" s="17" t="s">
        <v>43</v>
      </c>
      <c r="C21" s="19" t="s">
        <v>44</v>
      </c>
      <c r="D21" s="16">
        <v>202419</v>
      </c>
      <c r="E21" s="16">
        <v>1</v>
      </c>
      <c r="F21" s="16">
        <v>61.5</v>
      </c>
      <c r="G21" s="16">
        <f>SUMPRODUCT((D:D=D21)*(F:F&gt;F21))+1</f>
        <v>1</v>
      </c>
      <c r="H21" s="16" t="str">
        <f>IF(AND(G21&lt;=E21*3,F21&gt;(IF(F21&gt;0,AVERAGE($F$4:$F$38)*0.7,0))),"是","否")</f>
        <v>是</v>
      </c>
    </row>
    <row r="22" ht="18" customHeight="1" spans="1:8">
      <c r="A22" s="16">
        <v>19</v>
      </c>
      <c r="B22" s="17" t="s">
        <v>45</v>
      </c>
      <c r="C22" s="19" t="s">
        <v>46</v>
      </c>
      <c r="D22" s="16">
        <v>202419</v>
      </c>
      <c r="E22" s="16">
        <v>1</v>
      </c>
      <c r="F22" s="16">
        <v>48.5</v>
      </c>
      <c r="G22" s="16">
        <f>SUMPRODUCT((D:D=D22)*(F:F&gt;F22))+1</f>
        <v>2</v>
      </c>
      <c r="H22" s="16" t="str">
        <f>IF(AND(G22&lt;=E22*3,F22&gt;(IF(F22&gt;0,AVERAGE($F$4:$F$38)*0.7,0))),"是","否")</f>
        <v>是</v>
      </c>
    </row>
    <row r="23" ht="18" customHeight="1" spans="1:8">
      <c r="A23" s="16">
        <v>20</v>
      </c>
      <c r="B23" s="17" t="s">
        <v>47</v>
      </c>
      <c r="C23" s="19" t="s">
        <v>48</v>
      </c>
      <c r="D23" s="16">
        <v>202420</v>
      </c>
      <c r="E23" s="16">
        <v>2</v>
      </c>
      <c r="F23" s="16">
        <v>39</v>
      </c>
      <c r="G23" s="16">
        <f>SUMPRODUCT((D:D=D23)*(F:F&gt;F23))+1</f>
        <v>4</v>
      </c>
      <c r="H23" s="16" t="str">
        <f>IF(AND(G23&lt;=E23*3,F23&gt;(IF(F23&gt;0,AVERAGE($F$4:$F$38)*0.7,0))),"是","否")</f>
        <v>是</v>
      </c>
    </row>
    <row r="24" ht="18" customHeight="1" spans="1:8">
      <c r="A24" s="16">
        <v>21</v>
      </c>
      <c r="B24" s="17" t="s">
        <v>49</v>
      </c>
      <c r="C24" s="19" t="s">
        <v>50</v>
      </c>
      <c r="D24" s="16">
        <v>202420</v>
      </c>
      <c r="E24" s="16">
        <v>2</v>
      </c>
      <c r="F24" s="16">
        <v>0</v>
      </c>
      <c r="G24" s="16">
        <f>SUMPRODUCT((D:D=D24)*(F:F&gt;F24))+1</f>
        <v>5</v>
      </c>
      <c r="H24" s="16" t="str">
        <f>IF(AND(G24&lt;=E24*3,F24&gt;(IF(F24&gt;0,AVERAGE($F$4:$F$38)*0.7,0))),"是","否")</f>
        <v>否</v>
      </c>
    </row>
    <row r="25" ht="18" customHeight="1" spans="1:8">
      <c r="A25" s="16">
        <v>22</v>
      </c>
      <c r="B25" s="17" t="s">
        <v>51</v>
      </c>
      <c r="C25" s="19" t="s">
        <v>52</v>
      </c>
      <c r="D25" s="16">
        <v>202420</v>
      </c>
      <c r="E25" s="16">
        <v>2</v>
      </c>
      <c r="F25" s="16">
        <v>50</v>
      </c>
      <c r="G25" s="16">
        <f>SUMPRODUCT((D:D=D25)*(F:F&gt;F25))+1</f>
        <v>2</v>
      </c>
      <c r="H25" s="16" t="str">
        <f>IF(AND(G25&lt;=E25*3,F25&gt;(IF(F25&gt;0,AVERAGE($F$4:$F$38)*0.7,0))),"是","否")</f>
        <v>是</v>
      </c>
    </row>
    <row r="26" ht="18" customHeight="1" spans="1:8">
      <c r="A26" s="16">
        <v>23</v>
      </c>
      <c r="B26" s="17" t="s">
        <v>53</v>
      </c>
      <c r="C26" s="19" t="s">
        <v>54</v>
      </c>
      <c r="D26" s="16">
        <v>202420</v>
      </c>
      <c r="E26" s="16">
        <v>2</v>
      </c>
      <c r="F26" s="16">
        <v>49.5</v>
      </c>
      <c r="G26" s="16">
        <f>SUMPRODUCT((D:D=D26)*(F:F&gt;F26))+1</f>
        <v>3</v>
      </c>
      <c r="H26" s="16" t="str">
        <f>IF(AND(G26&lt;=E26*3,F26&gt;(IF(F26&gt;0,AVERAGE($F$4:$F$38)*0.7,0))),"是","否")</f>
        <v>是</v>
      </c>
    </row>
    <row r="27" ht="18" customHeight="1" spans="1:8">
      <c r="A27" s="16">
        <v>24</v>
      </c>
      <c r="B27" s="17" t="s">
        <v>55</v>
      </c>
      <c r="C27" s="19" t="s">
        <v>56</v>
      </c>
      <c r="D27" s="16">
        <v>202420</v>
      </c>
      <c r="E27" s="16">
        <v>2</v>
      </c>
      <c r="F27" s="16">
        <v>0</v>
      </c>
      <c r="G27" s="16">
        <f>SUMPRODUCT((D:D=D27)*(F:F&gt;F27))+1</f>
        <v>5</v>
      </c>
      <c r="H27" s="16" t="str">
        <f>IF(AND(G27&lt;=E27*3,F27&gt;(IF(F27&gt;0,AVERAGE($F$4:$F$38)*0.7,0))),"是","否")</f>
        <v>否</v>
      </c>
    </row>
    <row r="28" ht="18" customHeight="1" spans="1:8">
      <c r="A28" s="16">
        <v>25</v>
      </c>
      <c r="B28" s="17" t="s">
        <v>57</v>
      </c>
      <c r="C28" s="19" t="s">
        <v>58</v>
      </c>
      <c r="D28" s="16">
        <v>202420</v>
      </c>
      <c r="E28" s="16">
        <v>2</v>
      </c>
      <c r="F28" s="16">
        <v>67</v>
      </c>
      <c r="G28" s="16">
        <f>SUMPRODUCT((D:D=D28)*(F:F&gt;F28))+1</f>
        <v>1</v>
      </c>
      <c r="H28" s="16" t="str">
        <f>IF(AND(G28&lt;=E28*3,F28&gt;(IF(F28&gt;0,AVERAGE($F$4:$F$38)*0.7,0))),"是","否")</f>
        <v>是</v>
      </c>
    </row>
    <row r="29" ht="18" customHeight="1" spans="1:8">
      <c r="A29" s="16">
        <v>26</v>
      </c>
      <c r="B29" s="17" t="s">
        <v>59</v>
      </c>
      <c r="C29" s="19" t="s">
        <v>60</v>
      </c>
      <c r="D29" s="16">
        <v>202421</v>
      </c>
      <c r="E29" s="16">
        <v>1</v>
      </c>
      <c r="F29" s="16">
        <v>39.5</v>
      </c>
      <c r="G29" s="16">
        <f>SUMPRODUCT((D:D=D29)*(F:F&gt;F29))+1</f>
        <v>2</v>
      </c>
      <c r="H29" s="16" t="str">
        <f>IF(AND(G29&lt;=E29*3,F29&gt;(IF(F29&gt;0,AVERAGE($F$4:$F$38)*0.7,0))),"是","否")</f>
        <v>是</v>
      </c>
    </row>
    <row r="30" ht="18" customHeight="1" spans="1:8">
      <c r="A30" s="16">
        <v>27</v>
      </c>
      <c r="B30" s="17" t="s">
        <v>61</v>
      </c>
      <c r="C30" s="19" t="s">
        <v>62</v>
      </c>
      <c r="D30" s="16">
        <v>202421</v>
      </c>
      <c r="E30" s="16">
        <v>1</v>
      </c>
      <c r="F30" s="16">
        <v>78.5</v>
      </c>
      <c r="G30" s="16">
        <f>SUMPRODUCT((D:D=D30)*(F:F&gt;F30))+1</f>
        <v>1</v>
      </c>
      <c r="H30" s="16" t="str">
        <f>IF(AND(G30&lt;=E30*3,F30&gt;(IF(F30&gt;0,AVERAGE($F$4:$F$38)*0.7,0))),"是","否")</f>
        <v>是</v>
      </c>
    </row>
    <row r="31" ht="18" customHeight="1" spans="1:8">
      <c r="A31" s="16">
        <v>28</v>
      </c>
      <c r="B31" s="17" t="s">
        <v>63</v>
      </c>
      <c r="C31" s="19" t="s">
        <v>64</v>
      </c>
      <c r="D31" s="16">
        <v>202422</v>
      </c>
      <c r="E31" s="16">
        <v>1</v>
      </c>
      <c r="F31" s="16">
        <v>63.5</v>
      </c>
      <c r="G31" s="16">
        <f>SUMPRODUCT((D:D=D31)*(F:F&gt;F31))+1</f>
        <v>2</v>
      </c>
      <c r="H31" s="16" t="str">
        <f>IF(AND(G31&lt;=E31*3,F31&gt;(IF(F31&gt;0,AVERAGE($F$4:$F$38)*0.7,0))),"是","否")</f>
        <v>是</v>
      </c>
    </row>
    <row r="32" ht="18" customHeight="1" spans="1:8">
      <c r="A32" s="16">
        <v>29</v>
      </c>
      <c r="B32" s="17" t="s">
        <v>65</v>
      </c>
      <c r="C32" s="19" t="s">
        <v>66</v>
      </c>
      <c r="D32" s="16">
        <v>202422</v>
      </c>
      <c r="E32" s="16">
        <v>1</v>
      </c>
      <c r="F32" s="16">
        <v>72</v>
      </c>
      <c r="G32" s="16">
        <f>SUMPRODUCT((D:D=D32)*(F:F&gt;F32))+1</f>
        <v>1</v>
      </c>
      <c r="H32" s="16" t="str">
        <f>IF(AND(G32&lt;=E32*3,F32&gt;(IF(F32&gt;0,AVERAGE($F$4:$F$38)*0.7,0))),"是","否")</f>
        <v>是</v>
      </c>
    </row>
    <row r="33" ht="18" customHeight="1" spans="1:8">
      <c r="A33" s="16">
        <v>30</v>
      </c>
      <c r="B33" s="17" t="s">
        <v>67</v>
      </c>
      <c r="C33" s="19" t="s">
        <v>68</v>
      </c>
      <c r="D33" s="16">
        <v>202423</v>
      </c>
      <c r="E33" s="16">
        <v>2</v>
      </c>
      <c r="F33" s="16">
        <v>69.5</v>
      </c>
      <c r="G33" s="16">
        <f>SUMPRODUCT((D:D=D33)*(F:F&gt;F33))+1</f>
        <v>1</v>
      </c>
      <c r="H33" s="16" t="str">
        <f>IF(AND(G33&lt;=E33*3,F33&gt;(IF(F33&gt;0,AVERAGE($F$4:$F$38)*0.7,0))),"是","否")</f>
        <v>是</v>
      </c>
    </row>
    <row r="34" ht="18" customHeight="1" spans="1:8">
      <c r="A34" s="16">
        <v>31</v>
      </c>
      <c r="B34" s="17" t="s">
        <v>69</v>
      </c>
      <c r="C34" s="19" t="s">
        <v>70</v>
      </c>
      <c r="D34" s="16">
        <v>202423</v>
      </c>
      <c r="E34" s="16">
        <v>2</v>
      </c>
      <c r="F34" s="16">
        <v>61</v>
      </c>
      <c r="G34" s="16">
        <f>SUMPRODUCT((D:D=D34)*(F:F&gt;F34))+1</f>
        <v>2</v>
      </c>
      <c r="H34" s="16" t="str">
        <f>IF(AND(G34&lt;=E34*3,F34&gt;(IF(F34&gt;0,AVERAGE($F$4:$F$38)*0.7,0))),"是","否")</f>
        <v>是</v>
      </c>
    </row>
    <row r="35" ht="18" customHeight="1" spans="1:8">
      <c r="A35" s="16">
        <v>32</v>
      </c>
      <c r="B35" s="17" t="s">
        <v>71</v>
      </c>
      <c r="C35" s="19" t="s">
        <v>72</v>
      </c>
      <c r="D35" s="16">
        <v>202423</v>
      </c>
      <c r="E35" s="16">
        <v>2</v>
      </c>
      <c r="F35" s="16">
        <v>12</v>
      </c>
      <c r="G35" s="16">
        <f>SUMPRODUCT((D:D=D35)*(F:F&gt;F35))+1</f>
        <v>3</v>
      </c>
      <c r="H35" s="16" t="str">
        <f>IF(AND(G35&lt;=E35*3,F35&gt;(IF(F35&gt;0,AVERAGE($F$4:$F$38)*0.7,0))),"是","否")</f>
        <v>否</v>
      </c>
    </row>
    <row r="36" ht="18" customHeight="1" spans="1:8">
      <c r="A36" s="16">
        <v>33</v>
      </c>
      <c r="B36" s="17" t="s">
        <v>73</v>
      </c>
      <c r="C36" s="19" t="s">
        <v>74</v>
      </c>
      <c r="D36" s="16">
        <v>202423</v>
      </c>
      <c r="E36" s="16">
        <v>2</v>
      </c>
      <c r="F36" s="16">
        <v>12</v>
      </c>
      <c r="G36" s="16">
        <f>SUMPRODUCT((D:D=D36)*(F:F&gt;F36))+1</f>
        <v>3</v>
      </c>
      <c r="H36" s="16" t="str">
        <f>IF(AND(G36&lt;=E36*3,F36&gt;(IF(F36&gt;0,AVERAGE($F$4:$F$38)*0.7,0))),"是","否")</f>
        <v>否</v>
      </c>
    </row>
    <row r="37" ht="18" customHeight="1" spans="1:8">
      <c r="A37" s="16">
        <v>34</v>
      </c>
      <c r="B37" s="17" t="s">
        <v>75</v>
      </c>
      <c r="C37" s="19" t="s">
        <v>76</v>
      </c>
      <c r="D37" s="16">
        <v>202423</v>
      </c>
      <c r="E37" s="16">
        <v>2</v>
      </c>
      <c r="F37" s="16">
        <v>0</v>
      </c>
      <c r="G37" s="16">
        <f>SUMPRODUCT((D:D=D37)*(F:F&gt;F37))+1</f>
        <v>5</v>
      </c>
      <c r="H37" s="16" t="str">
        <f>IF(AND(G37&lt;=E37*3,F37&gt;(IF(F37&gt;0,AVERAGE($F$4:$F$38)*0.7,0))),"是","否")</f>
        <v>否</v>
      </c>
    </row>
    <row r="38" ht="18" customHeight="1" spans="1:8">
      <c r="A38" s="16">
        <v>35</v>
      </c>
      <c r="B38" s="17" t="s">
        <v>77</v>
      </c>
      <c r="C38" s="19" t="s">
        <v>78</v>
      </c>
      <c r="D38" s="16">
        <v>202423</v>
      </c>
      <c r="E38" s="16">
        <v>2</v>
      </c>
      <c r="F38" s="16">
        <v>0</v>
      </c>
      <c r="G38" s="16">
        <f>SUMPRODUCT((D:D=D38)*(F:F&gt;F38))+1</f>
        <v>5</v>
      </c>
      <c r="H38" s="16" t="str">
        <f>IF(AND(G38&lt;=E38*3,F38&gt;(IF(F38&gt;0,AVERAGE($F$4:$F$38)*0.7,0))),"是","否")</f>
        <v>否</v>
      </c>
    </row>
  </sheetData>
  <mergeCells count="2">
    <mergeCell ref="A1:H1"/>
    <mergeCell ref="G2:H2"/>
  </mergeCells>
  <printOptions horizontalCentered="1"/>
  <pageMargins left="0.109722222222222" right="0.109722222222222" top="0.357638888888889" bottom="0.357638888888889" header="0" footer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16" workbookViewId="0">
      <selection activeCell="K29" sqref="C22:K29"/>
    </sheetView>
  </sheetViews>
  <sheetFormatPr defaultColWidth="9" defaultRowHeight="13.5"/>
  <cols>
    <col min="1" max="1" width="4.75" style="4" customWidth="1"/>
    <col min="2" max="2" width="10.625" style="4" customWidth="1"/>
    <col min="3" max="3" width="31.25" style="4" customWidth="1"/>
    <col min="4" max="4" width="10.25" style="4" customWidth="1"/>
    <col min="5" max="5" width="35.875" style="4" customWidth="1"/>
    <col min="6" max="6" width="7.875" style="4" customWidth="1"/>
    <col min="7" max="7" width="7.5" style="4" customWidth="1"/>
    <col min="8" max="8" width="7.875" style="4" customWidth="1"/>
    <col min="9" max="9" width="9" style="4" customWidth="1"/>
    <col min="10" max="10" width="7.25" style="4" customWidth="1"/>
    <col min="11" max="11" width="10.25" style="4" customWidth="1"/>
    <col min="12" max="12" width="9" style="4" customWidth="1"/>
  </cols>
  <sheetData>
    <row r="1" ht="60" customHeight="1" spans="1:11">
      <c r="A1" s="5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8" customHeight="1" spans="1:11">
      <c r="A2" s="6"/>
      <c r="B2" s="6"/>
      <c r="C2" s="6"/>
      <c r="D2" s="6"/>
      <c r="E2" s="6"/>
      <c r="F2" s="6"/>
      <c r="G2" s="6"/>
      <c r="H2" s="6"/>
      <c r="I2" s="11">
        <v>45641</v>
      </c>
      <c r="J2" s="11"/>
      <c r="K2" s="11"/>
    </row>
    <row r="3" s="1" customFormat="1" ht="40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80</v>
      </c>
      <c r="F3" s="7" t="s">
        <v>5</v>
      </c>
      <c r="G3" s="7" t="s">
        <v>6</v>
      </c>
      <c r="H3" s="7" t="s">
        <v>81</v>
      </c>
      <c r="I3" s="7" t="s">
        <v>82</v>
      </c>
      <c r="J3" s="7" t="s">
        <v>7</v>
      </c>
      <c r="K3" s="7" t="s">
        <v>83</v>
      </c>
      <c r="L3" s="12"/>
    </row>
    <row r="4" s="2" customFormat="1" ht="30" customHeight="1" spans="1:12">
      <c r="A4" s="8">
        <v>1</v>
      </c>
      <c r="B4" s="9" t="s">
        <v>9</v>
      </c>
      <c r="C4" s="20" t="s">
        <v>10</v>
      </c>
      <c r="D4" s="8">
        <v>202402</v>
      </c>
      <c r="E4" s="8" t="s">
        <v>84</v>
      </c>
      <c r="F4" s="8">
        <v>1</v>
      </c>
      <c r="G4" s="8">
        <v>63.5</v>
      </c>
      <c r="H4" s="8">
        <v>85.8</v>
      </c>
      <c r="I4" s="8">
        <f t="shared" ref="I4:I29" si="0">G4*0.5+H4*0.5</f>
        <v>74.65</v>
      </c>
      <c r="J4" s="8">
        <f>SUMPRODUCT((D:D=D4)*(I:I&gt;I4))+1</f>
        <v>1</v>
      </c>
      <c r="K4" s="8" t="str">
        <f t="shared" ref="K4:K29" si="1">IF(AND(J4&lt;=F4,H4&gt;0),"是","否")</f>
        <v>是</v>
      </c>
      <c r="L4" s="13"/>
    </row>
    <row r="5" customFormat="1" ht="30" customHeight="1" spans="1:11">
      <c r="A5" s="8">
        <v>2</v>
      </c>
      <c r="B5" s="9" t="s">
        <v>11</v>
      </c>
      <c r="C5" s="20" t="s">
        <v>12</v>
      </c>
      <c r="D5" s="8">
        <v>202402</v>
      </c>
      <c r="E5" s="8" t="s">
        <v>84</v>
      </c>
      <c r="F5" s="8">
        <v>1</v>
      </c>
      <c r="G5" s="8">
        <v>61.5</v>
      </c>
      <c r="H5" s="8">
        <v>85.4</v>
      </c>
      <c r="I5" s="8">
        <f t="shared" si="0"/>
        <v>73.45</v>
      </c>
      <c r="J5" s="8">
        <f>SUMPRODUCT((D:D=D5)*(I:I&gt;I5))+1</f>
        <v>2</v>
      </c>
      <c r="K5" s="8" t="str">
        <f t="shared" si="1"/>
        <v>否</v>
      </c>
    </row>
    <row r="6" s="3" customFormat="1" ht="30" customHeight="1" spans="1:11">
      <c r="A6" s="8">
        <v>3</v>
      </c>
      <c r="B6" s="9" t="s">
        <v>13</v>
      </c>
      <c r="C6" s="20" t="s">
        <v>14</v>
      </c>
      <c r="D6" s="8">
        <v>202404</v>
      </c>
      <c r="E6" s="8" t="s">
        <v>85</v>
      </c>
      <c r="F6" s="8">
        <v>1</v>
      </c>
      <c r="G6" s="8">
        <v>65</v>
      </c>
      <c r="H6" s="8">
        <v>82.2</v>
      </c>
      <c r="I6" s="8">
        <f t="shared" si="0"/>
        <v>73.6</v>
      </c>
      <c r="J6" s="8">
        <f>SUMPRODUCT((D:D=D6)*(I:I&gt;I6))+1</f>
        <v>1</v>
      </c>
      <c r="K6" s="8" t="str">
        <f t="shared" si="1"/>
        <v>是</v>
      </c>
    </row>
    <row r="7" ht="30" customHeight="1" spans="1:11">
      <c r="A7" s="8">
        <v>4</v>
      </c>
      <c r="B7" s="9" t="s">
        <v>15</v>
      </c>
      <c r="C7" s="20" t="s">
        <v>16</v>
      </c>
      <c r="D7" s="8">
        <v>202404</v>
      </c>
      <c r="E7" s="8" t="s">
        <v>85</v>
      </c>
      <c r="F7" s="8">
        <v>1</v>
      </c>
      <c r="G7" s="8">
        <v>47.5</v>
      </c>
      <c r="H7" s="8">
        <v>0</v>
      </c>
      <c r="I7" s="8">
        <f t="shared" si="0"/>
        <v>23.75</v>
      </c>
      <c r="J7" s="8">
        <f>SUMPRODUCT((D:D=D7)*(I:I&gt;I7))+1</f>
        <v>2</v>
      </c>
      <c r="K7" s="8" t="str">
        <f t="shared" si="1"/>
        <v>否</v>
      </c>
    </row>
    <row r="8" ht="39" customHeight="1" spans="1:11">
      <c r="A8" s="8">
        <v>5</v>
      </c>
      <c r="B8" s="9" t="s">
        <v>17</v>
      </c>
      <c r="C8" s="20" t="s">
        <v>18</v>
      </c>
      <c r="D8" s="8">
        <v>202412</v>
      </c>
      <c r="E8" s="10" t="s">
        <v>86</v>
      </c>
      <c r="F8" s="8">
        <v>1</v>
      </c>
      <c r="G8" s="8">
        <v>60.5</v>
      </c>
      <c r="H8" s="8">
        <v>81.4</v>
      </c>
      <c r="I8" s="8">
        <f t="shared" si="0"/>
        <v>70.95</v>
      </c>
      <c r="J8" s="8">
        <f>SUMPRODUCT((D:D=D8)*(I:I&gt;I8))+1</f>
        <v>1</v>
      </c>
      <c r="K8" s="8" t="str">
        <f t="shared" si="1"/>
        <v>是</v>
      </c>
    </row>
    <row r="9" ht="30" customHeight="1" spans="1:11">
      <c r="A9" s="8">
        <v>6</v>
      </c>
      <c r="B9" s="9" t="s">
        <v>27</v>
      </c>
      <c r="C9" s="20" t="s">
        <v>28</v>
      </c>
      <c r="D9" s="8">
        <v>202413</v>
      </c>
      <c r="E9" s="8" t="s">
        <v>87</v>
      </c>
      <c r="F9" s="8">
        <v>2</v>
      </c>
      <c r="G9" s="8">
        <v>63</v>
      </c>
      <c r="H9" s="8">
        <v>86.4</v>
      </c>
      <c r="I9" s="8">
        <f t="shared" si="0"/>
        <v>74.7</v>
      </c>
      <c r="J9" s="8">
        <f>SUMPRODUCT((D:D=D9)*(I:I&gt;I9))+1</f>
        <v>1</v>
      </c>
      <c r="K9" s="8" t="str">
        <f t="shared" si="1"/>
        <v>是</v>
      </c>
    </row>
    <row r="10" ht="30" customHeight="1" spans="1:11">
      <c r="A10" s="8">
        <v>7</v>
      </c>
      <c r="B10" s="9" t="s">
        <v>25</v>
      </c>
      <c r="C10" s="20" t="s">
        <v>26</v>
      </c>
      <c r="D10" s="8">
        <v>202413</v>
      </c>
      <c r="E10" s="8" t="s">
        <v>87</v>
      </c>
      <c r="F10" s="8">
        <v>2</v>
      </c>
      <c r="G10" s="8">
        <v>57</v>
      </c>
      <c r="H10" s="8">
        <v>85</v>
      </c>
      <c r="I10" s="8">
        <f t="shared" si="0"/>
        <v>71</v>
      </c>
      <c r="J10" s="8">
        <f>SUMPRODUCT((D:D=D10)*(I:I&gt;I10))+1</f>
        <v>2</v>
      </c>
      <c r="K10" s="8" t="str">
        <f t="shared" si="1"/>
        <v>是</v>
      </c>
    </row>
    <row r="11" ht="30" customHeight="1" spans="1:11">
      <c r="A11" s="8">
        <v>8</v>
      </c>
      <c r="B11" s="9" t="s">
        <v>23</v>
      </c>
      <c r="C11" s="20" t="s">
        <v>24</v>
      </c>
      <c r="D11" s="8">
        <v>202413</v>
      </c>
      <c r="E11" s="8" t="s">
        <v>87</v>
      </c>
      <c r="F11" s="8">
        <v>2</v>
      </c>
      <c r="G11" s="8">
        <v>59.5</v>
      </c>
      <c r="H11" s="8">
        <v>81.2</v>
      </c>
      <c r="I11" s="8">
        <f t="shared" si="0"/>
        <v>70.35</v>
      </c>
      <c r="J11" s="8">
        <f>SUMPRODUCT((D:D=D11)*(I:I&gt;I11))+1</f>
        <v>3</v>
      </c>
      <c r="K11" s="8" t="str">
        <f t="shared" si="1"/>
        <v>否</v>
      </c>
    </row>
    <row r="12" ht="30" customHeight="1" spans="1:11">
      <c r="A12" s="8">
        <v>9</v>
      </c>
      <c r="B12" s="9" t="s">
        <v>35</v>
      </c>
      <c r="C12" s="20" t="s">
        <v>36</v>
      </c>
      <c r="D12" s="8">
        <v>202416</v>
      </c>
      <c r="E12" s="8" t="s">
        <v>88</v>
      </c>
      <c r="F12" s="8">
        <v>2</v>
      </c>
      <c r="G12" s="8">
        <v>60</v>
      </c>
      <c r="H12" s="8">
        <v>88</v>
      </c>
      <c r="I12" s="8">
        <f t="shared" si="0"/>
        <v>74</v>
      </c>
      <c r="J12" s="8">
        <f>SUMPRODUCT((D:D=D12)*(I:I&gt;I12))+1</f>
        <v>1</v>
      </c>
      <c r="K12" s="8" t="str">
        <f t="shared" si="1"/>
        <v>是</v>
      </c>
    </row>
    <row r="13" ht="30" customHeight="1" spans="1:11">
      <c r="A13" s="8">
        <v>10</v>
      </c>
      <c r="B13" s="9" t="s">
        <v>31</v>
      </c>
      <c r="C13" s="20" t="s">
        <v>32</v>
      </c>
      <c r="D13" s="8">
        <v>202416</v>
      </c>
      <c r="E13" s="8" t="s">
        <v>88</v>
      </c>
      <c r="F13" s="8">
        <v>2</v>
      </c>
      <c r="G13" s="8">
        <v>49.5</v>
      </c>
      <c r="H13" s="8">
        <v>84.5</v>
      </c>
      <c r="I13" s="8">
        <f t="shared" si="0"/>
        <v>67</v>
      </c>
      <c r="J13" s="8">
        <f>SUMPRODUCT((D:D=D13)*(I:I&gt;I13))+1</f>
        <v>2</v>
      </c>
      <c r="K13" s="8" t="str">
        <f t="shared" si="1"/>
        <v>是</v>
      </c>
    </row>
    <row r="14" ht="30" customHeight="1" spans="1:11">
      <c r="A14" s="8">
        <v>11</v>
      </c>
      <c r="B14" s="9" t="s">
        <v>29</v>
      </c>
      <c r="C14" s="20" t="s">
        <v>30</v>
      </c>
      <c r="D14" s="8">
        <v>202416</v>
      </c>
      <c r="E14" s="8" t="s">
        <v>88</v>
      </c>
      <c r="F14" s="8">
        <v>2</v>
      </c>
      <c r="G14" s="8">
        <v>58.5</v>
      </c>
      <c r="H14" s="8">
        <v>73.4</v>
      </c>
      <c r="I14" s="8">
        <f t="shared" si="0"/>
        <v>65.95</v>
      </c>
      <c r="J14" s="8">
        <f>SUMPRODUCT((D:D=D14)*(I:I&gt;I14))+1</f>
        <v>3</v>
      </c>
      <c r="K14" s="8" t="str">
        <f t="shared" si="1"/>
        <v>否</v>
      </c>
    </row>
    <row r="15" ht="30" customHeight="1" spans="1:11">
      <c r="A15" s="8">
        <v>12</v>
      </c>
      <c r="B15" s="9" t="s">
        <v>41</v>
      </c>
      <c r="C15" s="20" t="s">
        <v>42</v>
      </c>
      <c r="D15" s="8">
        <v>202416</v>
      </c>
      <c r="E15" s="8" t="s">
        <v>88</v>
      </c>
      <c r="F15" s="8">
        <v>2</v>
      </c>
      <c r="G15" s="8">
        <v>63</v>
      </c>
      <c r="H15" s="8">
        <v>0</v>
      </c>
      <c r="I15" s="8">
        <f t="shared" si="0"/>
        <v>31.5</v>
      </c>
      <c r="J15" s="8">
        <f>SUMPRODUCT((D:D=D15)*(I:I&gt;I15))+1</f>
        <v>4</v>
      </c>
      <c r="K15" s="8" t="str">
        <f t="shared" si="1"/>
        <v>否</v>
      </c>
    </row>
    <row r="16" ht="30" customHeight="1" spans="1:11">
      <c r="A16" s="8">
        <v>13</v>
      </c>
      <c r="B16" s="9" t="s">
        <v>37</v>
      </c>
      <c r="C16" s="20" t="s">
        <v>38</v>
      </c>
      <c r="D16" s="8">
        <v>202416</v>
      </c>
      <c r="E16" s="8" t="s">
        <v>88</v>
      </c>
      <c r="F16" s="8">
        <v>2</v>
      </c>
      <c r="G16" s="8">
        <v>59.5</v>
      </c>
      <c r="H16" s="8">
        <v>0</v>
      </c>
      <c r="I16" s="8">
        <f t="shared" si="0"/>
        <v>29.75</v>
      </c>
      <c r="J16" s="8">
        <f>SUMPRODUCT((D:D=D16)*(I:I&gt;I16))+1</f>
        <v>5</v>
      </c>
      <c r="K16" s="8" t="str">
        <f t="shared" si="1"/>
        <v>否</v>
      </c>
    </row>
    <row r="17" ht="30" customHeight="1" spans="1:11">
      <c r="A17" s="8">
        <v>14</v>
      </c>
      <c r="B17" s="9" t="s">
        <v>39</v>
      </c>
      <c r="C17" s="20" t="s">
        <v>40</v>
      </c>
      <c r="D17" s="8">
        <v>202416</v>
      </c>
      <c r="E17" s="8" t="s">
        <v>88</v>
      </c>
      <c r="F17" s="8">
        <v>2</v>
      </c>
      <c r="G17" s="8">
        <v>56</v>
      </c>
      <c r="H17" s="8">
        <v>0</v>
      </c>
      <c r="I17" s="8">
        <f t="shared" si="0"/>
        <v>28</v>
      </c>
      <c r="J17" s="8">
        <f>SUMPRODUCT((D:D=D17)*(I:I&gt;I17))+1</f>
        <v>6</v>
      </c>
      <c r="K17" s="8" t="str">
        <f t="shared" si="1"/>
        <v>否</v>
      </c>
    </row>
    <row r="18" ht="30" customHeight="1" spans="1:11">
      <c r="A18" s="8">
        <v>15</v>
      </c>
      <c r="B18" s="9" t="s">
        <v>43</v>
      </c>
      <c r="C18" s="20" t="s">
        <v>44</v>
      </c>
      <c r="D18" s="8">
        <v>202419</v>
      </c>
      <c r="E18" s="8" t="s">
        <v>89</v>
      </c>
      <c r="F18" s="8">
        <v>1</v>
      </c>
      <c r="G18" s="8">
        <v>61.5</v>
      </c>
      <c r="H18" s="8">
        <v>83.4</v>
      </c>
      <c r="I18" s="8">
        <f t="shared" si="0"/>
        <v>72.45</v>
      </c>
      <c r="J18" s="8">
        <f>SUMPRODUCT((D:D=D18)*(I:I&gt;I18))+1</f>
        <v>1</v>
      </c>
      <c r="K18" s="8" t="str">
        <f t="shared" si="1"/>
        <v>是</v>
      </c>
    </row>
    <row r="19" ht="30" customHeight="1" spans="1:11">
      <c r="A19" s="8">
        <v>16</v>
      </c>
      <c r="B19" s="9" t="s">
        <v>45</v>
      </c>
      <c r="C19" s="20" t="s">
        <v>46</v>
      </c>
      <c r="D19" s="8">
        <v>202419</v>
      </c>
      <c r="E19" s="8" t="s">
        <v>89</v>
      </c>
      <c r="F19" s="8">
        <v>1</v>
      </c>
      <c r="G19" s="8">
        <v>48.5</v>
      </c>
      <c r="H19" s="8">
        <v>0</v>
      </c>
      <c r="I19" s="8">
        <f t="shared" si="0"/>
        <v>24.25</v>
      </c>
      <c r="J19" s="8">
        <f>SUMPRODUCT((D:D=D19)*(I:I&gt;I19))+1</f>
        <v>2</v>
      </c>
      <c r="K19" s="8" t="str">
        <f t="shared" si="1"/>
        <v>否</v>
      </c>
    </row>
    <row r="20" ht="30" customHeight="1" spans="1:11">
      <c r="A20" s="8">
        <v>17</v>
      </c>
      <c r="B20" s="9" t="s">
        <v>51</v>
      </c>
      <c r="C20" s="20" t="s">
        <v>52</v>
      </c>
      <c r="D20" s="8">
        <v>202420</v>
      </c>
      <c r="E20" s="8" t="s">
        <v>90</v>
      </c>
      <c r="F20" s="8">
        <v>2</v>
      </c>
      <c r="G20" s="8">
        <v>50</v>
      </c>
      <c r="H20" s="8">
        <v>83.4</v>
      </c>
      <c r="I20" s="8">
        <f t="shared" si="0"/>
        <v>66.7</v>
      </c>
      <c r="J20" s="8">
        <f>SUMPRODUCT((D:D=D20)*(I:I&gt;I20))+1</f>
        <v>1</v>
      </c>
      <c r="K20" s="8" t="str">
        <f t="shared" si="1"/>
        <v>是</v>
      </c>
    </row>
    <row r="21" ht="30" customHeight="1" spans="1:11">
      <c r="A21" s="8">
        <v>18</v>
      </c>
      <c r="B21" s="9" t="s">
        <v>47</v>
      </c>
      <c r="C21" s="20" t="s">
        <v>48</v>
      </c>
      <c r="D21" s="8">
        <v>202420</v>
      </c>
      <c r="E21" s="8" t="s">
        <v>90</v>
      </c>
      <c r="F21" s="8">
        <v>2</v>
      </c>
      <c r="G21" s="8">
        <v>39</v>
      </c>
      <c r="H21" s="8">
        <v>86</v>
      </c>
      <c r="I21" s="8">
        <f t="shared" si="0"/>
        <v>62.5</v>
      </c>
      <c r="J21" s="8">
        <f>SUMPRODUCT((D:D=D21)*(I:I&gt;I21))+1</f>
        <v>2</v>
      </c>
      <c r="K21" s="8" t="str">
        <f t="shared" si="1"/>
        <v>是</v>
      </c>
    </row>
    <row r="22" ht="30" customHeight="1" spans="1:11">
      <c r="A22" s="8">
        <v>19</v>
      </c>
      <c r="B22" s="9" t="s">
        <v>57</v>
      </c>
      <c r="C22" s="20" t="s">
        <v>58</v>
      </c>
      <c r="D22" s="8">
        <v>202420</v>
      </c>
      <c r="E22" s="8" t="s">
        <v>90</v>
      </c>
      <c r="F22" s="8">
        <v>2</v>
      </c>
      <c r="G22" s="8">
        <v>67</v>
      </c>
      <c r="H22" s="8">
        <v>0</v>
      </c>
      <c r="I22" s="8">
        <f t="shared" si="0"/>
        <v>33.5</v>
      </c>
      <c r="J22" s="8">
        <f>SUMPRODUCT((D:D=D22)*(I:I&gt;I22))+1</f>
        <v>3</v>
      </c>
      <c r="K22" s="8" t="str">
        <f t="shared" si="1"/>
        <v>否</v>
      </c>
    </row>
    <row r="23" ht="30" customHeight="1" spans="1:11">
      <c r="A23" s="8">
        <v>20</v>
      </c>
      <c r="B23" s="9" t="s">
        <v>53</v>
      </c>
      <c r="C23" s="20" t="s">
        <v>54</v>
      </c>
      <c r="D23" s="8">
        <v>202420</v>
      </c>
      <c r="E23" s="8" t="s">
        <v>90</v>
      </c>
      <c r="F23" s="8">
        <v>2</v>
      </c>
      <c r="G23" s="8">
        <v>49.5</v>
      </c>
      <c r="H23" s="8">
        <v>0</v>
      </c>
      <c r="I23" s="8">
        <f t="shared" si="0"/>
        <v>24.75</v>
      </c>
      <c r="J23" s="8">
        <f>SUMPRODUCT((D:D=D23)*(I:I&gt;I23))+1</f>
        <v>4</v>
      </c>
      <c r="K23" s="8" t="str">
        <f t="shared" si="1"/>
        <v>否</v>
      </c>
    </row>
    <row r="24" ht="30" customHeight="1" spans="1:11">
      <c r="A24" s="8">
        <v>21</v>
      </c>
      <c r="B24" s="9" t="s">
        <v>61</v>
      </c>
      <c r="C24" s="20" t="s">
        <v>62</v>
      </c>
      <c r="D24" s="8">
        <v>202421</v>
      </c>
      <c r="E24" s="8" t="s">
        <v>91</v>
      </c>
      <c r="F24" s="8">
        <v>1</v>
      </c>
      <c r="G24" s="8">
        <v>78.5</v>
      </c>
      <c r="H24" s="8">
        <v>85.6</v>
      </c>
      <c r="I24" s="8">
        <f t="shared" si="0"/>
        <v>82.05</v>
      </c>
      <c r="J24" s="8">
        <f>SUMPRODUCT((D:D=D24)*(I:I&gt;I24))+1</f>
        <v>1</v>
      </c>
      <c r="K24" s="8" t="str">
        <f t="shared" si="1"/>
        <v>是</v>
      </c>
    </row>
    <row r="25" ht="30" customHeight="1" spans="1:11">
      <c r="A25" s="8">
        <v>22</v>
      </c>
      <c r="B25" s="9" t="s">
        <v>59</v>
      </c>
      <c r="C25" s="20" t="s">
        <v>60</v>
      </c>
      <c r="D25" s="8">
        <v>202421</v>
      </c>
      <c r="E25" s="8" t="s">
        <v>91</v>
      </c>
      <c r="F25" s="8">
        <v>1</v>
      </c>
      <c r="G25" s="8">
        <v>39.5</v>
      </c>
      <c r="H25" s="8">
        <v>0</v>
      </c>
      <c r="I25" s="8">
        <f t="shared" si="0"/>
        <v>19.75</v>
      </c>
      <c r="J25" s="8">
        <f>SUMPRODUCT((D:D=D25)*(I:I&gt;I25))+1</f>
        <v>2</v>
      </c>
      <c r="K25" s="8" t="str">
        <f t="shared" si="1"/>
        <v>否</v>
      </c>
    </row>
    <row r="26" ht="30" customHeight="1" spans="1:11">
      <c r="A26" s="8">
        <v>23</v>
      </c>
      <c r="B26" s="9" t="s">
        <v>65</v>
      </c>
      <c r="C26" s="20" t="s">
        <v>66</v>
      </c>
      <c r="D26" s="8">
        <v>202422</v>
      </c>
      <c r="E26" s="8" t="s">
        <v>92</v>
      </c>
      <c r="F26" s="8">
        <v>1</v>
      </c>
      <c r="G26" s="8">
        <v>72</v>
      </c>
      <c r="H26" s="8">
        <v>80.8</v>
      </c>
      <c r="I26" s="8">
        <f t="shared" si="0"/>
        <v>76.4</v>
      </c>
      <c r="J26" s="8">
        <f>SUMPRODUCT((D:D=D26)*(I:I&gt;I26))+1</f>
        <v>1</v>
      </c>
      <c r="K26" s="8" t="str">
        <f t="shared" si="1"/>
        <v>是</v>
      </c>
    </row>
    <row r="27" ht="30" customHeight="1" spans="1:11">
      <c r="A27" s="8">
        <v>24</v>
      </c>
      <c r="B27" s="9" t="s">
        <v>63</v>
      </c>
      <c r="C27" s="20" t="s">
        <v>64</v>
      </c>
      <c r="D27" s="8">
        <v>202422</v>
      </c>
      <c r="E27" s="8" t="s">
        <v>92</v>
      </c>
      <c r="F27" s="8">
        <v>1</v>
      </c>
      <c r="G27" s="8">
        <v>63.5</v>
      </c>
      <c r="H27" s="8">
        <v>0</v>
      </c>
      <c r="I27" s="8">
        <f t="shared" si="0"/>
        <v>31.75</v>
      </c>
      <c r="J27" s="8">
        <f>SUMPRODUCT((D:D=D27)*(I:I&gt;I27))+1</f>
        <v>2</v>
      </c>
      <c r="K27" s="8" t="str">
        <f t="shared" si="1"/>
        <v>否</v>
      </c>
    </row>
    <row r="28" ht="30" customHeight="1" spans="1:11">
      <c r="A28" s="8">
        <v>25</v>
      </c>
      <c r="B28" s="9" t="s">
        <v>67</v>
      </c>
      <c r="C28" s="20" t="s">
        <v>68</v>
      </c>
      <c r="D28" s="8">
        <v>202423</v>
      </c>
      <c r="E28" s="8" t="s">
        <v>93</v>
      </c>
      <c r="F28" s="8">
        <v>2</v>
      </c>
      <c r="G28" s="8">
        <v>69.5</v>
      </c>
      <c r="H28" s="8">
        <v>82.6</v>
      </c>
      <c r="I28" s="8">
        <f t="shared" si="0"/>
        <v>76.05</v>
      </c>
      <c r="J28" s="8">
        <f>SUMPRODUCT((D:D=D28)*(I:I&gt;I28))+1</f>
        <v>1</v>
      </c>
      <c r="K28" s="8" t="str">
        <f t="shared" si="1"/>
        <v>是</v>
      </c>
    </row>
    <row r="29" ht="30" customHeight="1" spans="1:11">
      <c r="A29" s="8">
        <v>26</v>
      </c>
      <c r="B29" s="9" t="s">
        <v>69</v>
      </c>
      <c r="C29" s="20" t="s">
        <v>70</v>
      </c>
      <c r="D29" s="8">
        <v>202423</v>
      </c>
      <c r="E29" s="8" t="s">
        <v>93</v>
      </c>
      <c r="F29" s="8">
        <v>2</v>
      </c>
      <c r="G29" s="8">
        <v>61</v>
      </c>
      <c r="H29" s="8">
        <v>83.6</v>
      </c>
      <c r="I29" s="8">
        <f t="shared" si="0"/>
        <v>72.3</v>
      </c>
      <c r="J29" s="8">
        <f>SUMPRODUCT((D:D=D29)*(I:I&gt;I29))+1</f>
        <v>2</v>
      </c>
      <c r="K29" s="8" t="str">
        <f t="shared" si="1"/>
        <v>是</v>
      </c>
    </row>
  </sheetData>
  <sortState ref="A1:K29">
    <sortCondition ref="D1:D29"/>
    <sortCondition ref="J1:J29"/>
  </sortState>
  <mergeCells count="2">
    <mergeCell ref="A1:K1"/>
    <mergeCell ref="I2:K2"/>
  </mergeCells>
  <pageMargins left="0.354166666666667" right="0.314583333333333" top="0.751388888888889" bottom="0.393055555555556" header="0.298611111111111" footer="0.156944444444444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PGX110</dc:creator>
  <cp:lastModifiedBy>P.</cp:lastModifiedBy>
  <dcterms:created xsi:type="dcterms:W3CDTF">2024-12-13T07:18:00Z</dcterms:created>
  <dcterms:modified xsi:type="dcterms:W3CDTF">2024-12-16T09:55:05Z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2052-12.1.0.19298</vt:lpwstr>
  </property>
  <property fmtid="{D5CDD505-2E9C-101B-9397-08002B2CF9AE}" pid="3" name="ICV">
    <vt:lpwstr>77f01ac3c12c4dfd81706fdcd6fe112c</vt:lpwstr>
  </property>
</Properties>
</file>