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资格复审名单" sheetId="4" r:id="rId1"/>
  </sheets>
  <definedNames>
    <definedName name="_xlnm._FilterDatabase" localSheetId="0" hidden="1">资格复审名单!$A$2:$U$56</definedName>
    <definedName name="_xlnm.Print_Titles" localSheetId="0">资格复审名单!$2:$2</definedName>
    <definedName name="成绩">资格复审名单!$G$3:$G$54</definedName>
    <definedName name="岗位代码">资格复审名单!$E$3:$E$54</definedName>
  </definedNames>
  <calcPr calcId="125725"/>
</workbook>
</file>

<file path=xl/calcChain.xml><?xml version="1.0" encoding="utf-8"?>
<calcChain xmlns="http://schemas.openxmlformats.org/spreadsheetml/2006/main">
  <c r="E40" i="4"/>
  <c r="E41"/>
  <c r="E42"/>
  <c r="E43"/>
  <c r="E33"/>
  <c r="E34"/>
  <c r="E35"/>
  <c r="E36"/>
  <c r="E28"/>
  <c r="E29"/>
  <c r="E24"/>
  <c r="E20"/>
  <c r="E9"/>
  <c r="E10"/>
  <c r="E11"/>
  <c r="E12"/>
  <c r="E13"/>
  <c r="E14"/>
  <c r="E15"/>
  <c r="E16"/>
  <c r="E56"/>
  <c r="E55"/>
  <c r="B56"/>
  <c r="B55"/>
  <c r="B24"/>
  <c r="B20"/>
  <c r="B17"/>
  <c r="E17"/>
  <c r="B18"/>
  <c r="E18"/>
  <c r="B19"/>
  <c r="E19"/>
  <c r="B21"/>
  <c r="E21"/>
  <c r="B22"/>
  <c r="E22"/>
  <c r="B23"/>
  <c r="E23"/>
  <c r="B25"/>
  <c r="E25"/>
  <c r="B26"/>
  <c r="E26"/>
  <c r="B27"/>
  <c r="E27"/>
  <c r="B30"/>
  <c r="E30"/>
  <c r="B31"/>
  <c r="E31"/>
  <c r="B32"/>
  <c r="E32"/>
  <c r="B37"/>
  <c r="E37"/>
  <c r="B38"/>
  <c r="E38"/>
  <c r="B39"/>
  <c r="E39"/>
  <c r="B44"/>
  <c r="E44"/>
  <c r="B45"/>
  <c r="E45"/>
  <c r="B46"/>
  <c r="E46"/>
  <c r="B52"/>
  <c r="E52"/>
  <c r="B53"/>
  <c r="E53"/>
  <c r="B54"/>
  <c r="E54"/>
  <c r="B50"/>
  <c r="E50"/>
  <c r="B51"/>
  <c r="E51"/>
  <c r="B49"/>
  <c r="E49"/>
  <c r="B48"/>
  <c r="E48"/>
  <c r="B47"/>
  <c r="E47"/>
  <c r="B3"/>
  <c r="E3"/>
  <c r="B8"/>
  <c r="E8"/>
  <c r="B6"/>
  <c r="E6"/>
  <c r="B7"/>
  <c r="E7"/>
  <c r="B4"/>
  <c r="E4"/>
  <c r="B5"/>
  <c r="E5"/>
</calcChain>
</file>

<file path=xl/sharedStrings.xml><?xml version="1.0" encoding="utf-8"?>
<sst xmlns="http://schemas.openxmlformats.org/spreadsheetml/2006/main" count="190" uniqueCount="89">
  <si>
    <t>岗位代码</t>
  </si>
  <si>
    <t>岗位名称</t>
  </si>
  <si>
    <t>招聘单位</t>
  </si>
  <si>
    <t>姓名</t>
  </si>
  <si>
    <t>产业发展岗</t>
  </si>
  <si>
    <t>巴东县官渡口镇农业农村服务中心</t>
  </si>
  <si>
    <t>党群服务岗</t>
  </si>
  <si>
    <t>巴东县金果坪乡党群服务中心（金果坪乡退役军人服务站）</t>
  </si>
  <si>
    <t>退役军人服务岗</t>
  </si>
  <si>
    <t>巴东县绿葱坡镇党群服务中心（绿葱坡镇退役军人服务站）</t>
  </si>
  <si>
    <t>巴东县信陵镇农业农村服务中心</t>
  </si>
  <si>
    <t>财务会计岗位</t>
  </si>
  <si>
    <t>巴东县大支坪镇农业农村服务中心</t>
  </si>
  <si>
    <t>民族事务研究岗</t>
  </si>
  <si>
    <t>巴东县民族宗教事务服务中心</t>
  </si>
  <si>
    <t>病理科医生</t>
  </si>
  <si>
    <t>巴东县人民医院</t>
  </si>
  <si>
    <t>巴东县中医医院</t>
  </si>
  <si>
    <t>数学教师</t>
  </si>
  <si>
    <t>巴东县民族职业高级中学</t>
  </si>
  <si>
    <t>序号</t>
    <phoneticPr fontId="2" type="noConversion"/>
  </si>
  <si>
    <t>20240210122</t>
  </si>
  <si>
    <t>20240210123</t>
  </si>
  <si>
    <t>20240210127</t>
  </si>
  <si>
    <t>20240230201</t>
  </si>
  <si>
    <t>20240230218</t>
  </si>
  <si>
    <t>20240230220</t>
  </si>
  <si>
    <t>20240180310</t>
  </si>
  <si>
    <t>20240180318</t>
  </si>
  <si>
    <t>20240180325</t>
  </si>
  <si>
    <t>20240180407</t>
  </si>
  <si>
    <t>20240180408</t>
  </si>
  <si>
    <t>20240180412</t>
  </si>
  <si>
    <t>20240190623</t>
  </si>
  <si>
    <t>20240190708</t>
  </si>
  <si>
    <t>20240190718</t>
  </si>
  <si>
    <t>20240201013</t>
  </si>
  <si>
    <t>20240201126</t>
  </si>
  <si>
    <t>20240201308</t>
  </si>
  <si>
    <t>20240221519</t>
  </si>
  <si>
    <t>20240221524</t>
  </si>
  <si>
    <t>20240221619</t>
  </si>
  <si>
    <t>20240242017</t>
  </si>
  <si>
    <t>20240242225</t>
  </si>
  <si>
    <t>20240242305</t>
  </si>
  <si>
    <t>20240252509</t>
  </si>
  <si>
    <t>20240252510</t>
  </si>
  <si>
    <t>20240252511</t>
  </si>
  <si>
    <t>20240262512</t>
  </si>
  <si>
    <t>20240262513</t>
  </si>
  <si>
    <t>20240282514</t>
  </si>
  <si>
    <t>20240282516</t>
  </si>
  <si>
    <t>20240282517</t>
  </si>
  <si>
    <t>备注</t>
    <phoneticPr fontId="1" type="noConversion"/>
  </si>
  <si>
    <t>笔试成绩</t>
    <phoneticPr fontId="1" type="noConversion"/>
  </si>
  <si>
    <t>赵法萌</t>
  </si>
  <si>
    <t>李双明</t>
  </si>
  <si>
    <t>李静</t>
  </si>
  <si>
    <t>郑祝</t>
  </si>
  <si>
    <t>周仁迪</t>
  </si>
  <si>
    <t>王淼</t>
  </si>
  <si>
    <t>张俊</t>
  </si>
  <si>
    <t>严梦涵</t>
  </si>
  <si>
    <t>熊玉婷</t>
  </si>
  <si>
    <t>张佳鑫</t>
  </si>
  <si>
    <t>李璐</t>
  </si>
  <si>
    <t>张小艳</t>
  </si>
  <si>
    <t>谭艳妮</t>
  </si>
  <si>
    <t>赵桔枫</t>
  </si>
  <si>
    <t>潘念</t>
  </si>
  <si>
    <t>陈祥华</t>
  </si>
  <si>
    <t>陈明</t>
  </si>
  <si>
    <t>谭敏</t>
  </si>
  <si>
    <t>语文教师</t>
  </si>
  <si>
    <t>巴东县第一高级中学</t>
  </si>
  <si>
    <t>历史教师</t>
  </si>
  <si>
    <t>笔试排名</t>
    <phoneticPr fontId="1" type="noConversion"/>
  </si>
  <si>
    <t>笔试准考证号</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</si>
  <si>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</si>
  <si>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</si>
  <si>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</si>
  <si>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</si>
  <si>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</si>
  <si>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</si>
  <si>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</si>
  <si>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</si>
  <si>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</si>
  <si>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免笔试，直接进入面试资格复审</t>
    <phoneticPr fontId="1" type="noConversion"/>
  </si>
  <si>
    <t>2024年巴东县事业单位第二次专项公开招聘工作人员面试资格复审人员名单</t>
    <phoneticPr fontId="1" type="noConversion"/>
  </si>
</sst>
</file>

<file path=xl/styles.xml><?xml version="1.0" encoding="utf-8"?>
<styleSheet xmlns="http://schemas.openxmlformats.org/spreadsheetml/2006/main">
  <numFmts count="1">
    <numFmt numFmtId="176" formatCode="0.000_);[Red]\(0.000\)"/>
  </numFmts>
  <fonts count="6">
    <font>
      <sz val="11"/>
      <color theme="1"/>
      <name val="宋体"/>
      <charset val="134"/>
      <scheme val="minor"/>
    </font>
    <font>
      <sz val="9"/>
      <name val="宋体"/>
      <family val="3"/>
      <charset val="134"/>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b/>
      <sz val="14"/>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1" fontId="0" fillId="0" borderId="0" xfId="0" applyNumberFormat="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5" fillId="0" borderId="0" xfId="0" applyFont="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6"/>
  <sheetViews>
    <sheetView tabSelected="1" workbookViewId="0">
      <selection activeCell="L8" sqref="L8"/>
    </sheetView>
  </sheetViews>
  <sheetFormatPr defaultColWidth="9" defaultRowHeight="13.5"/>
  <cols>
    <col min="1" max="1" width="4.625" style="3" customWidth="1"/>
    <col min="2" max="2" width="7.125" style="3" customWidth="1"/>
    <col min="3" max="3" width="20.125" style="3" customWidth="1"/>
    <col min="4" max="4" width="11.375" style="4" customWidth="1"/>
    <col min="5" max="5" width="10.375" style="4" customWidth="1"/>
    <col min="6" max="6" width="12.625" style="3" customWidth="1"/>
    <col min="7" max="7" width="8.75" style="5" customWidth="1"/>
    <col min="8" max="8" width="5.625" style="6" customWidth="1"/>
    <col min="9" max="9" width="12.5" style="3" customWidth="1"/>
    <col min="10" max="15" width="9" style="1"/>
    <col min="16" max="18" width="0" style="1" hidden="1" customWidth="1"/>
    <col min="19" max="19" width="16.875" style="1" customWidth="1"/>
    <col min="20" max="21" width="0" style="1" hidden="1" customWidth="1"/>
    <col min="22" max="16384" width="9" style="1"/>
  </cols>
  <sheetData>
    <row r="1" spans="1:9" ht="46.5" customHeight="1">
      <c r="A1" s="15" t="s">
        <v>88</v>
      </c>
      <c r="B1" s="15"/>
      <c r="C1" s="15"/>
      <c r="D1" s="15"/>
      <c r="E1" s="15"/>
      <c r="F1" s="15"/>
      <c r="G1" s="15"/>
      <c r="H1" s="15"/>
      <c r="I1" s="15"/>
    </row>
    <row r="2" spans="1:9" s="10" customFormat="1" ht="43.5" customHeight="1">
      <c r="A2" s="2" t="s">
        <v>20</v>
      </c>
      <c r="B2" s="2" t="s">
        <v>3</v>
      </c>
      <c r="C2" s="2" t="s">
        <v>2</v>
      </c>
      <c r="D2" s="7" t="s">
        <v>1</v>
      </c>
      <c r="E2" s="7" t="s">
        <v>0</v>
      </c>
      <c r="F2" s="2" t="s">
        <v>77</v>
      </c>
      <c r="G2" s="8" t="s">
        <v>54</v>
      </c>
      <c r="H2" s="9" t="s">
        <v>76</v>
      </c>
      <c r="I2" s="2" t="s">
        <v>53</v>
      </c>
    </row>
    <row r="3" spans="1:9" s="10" customFormat="1" ht="43.5" customHeight="1">
      <c r="A3" s="11">
        <v>1</v>
      </c>
      <c r="B3" s="12" t="str">
        <f>"汪柳"</f>
        <v>汪柳</v>
      </c>
      <c r="C3" s="12" t="s">
        <v>5</v>
      </c>
      <c r="D3" s="12" t="s">
        <v>4</v>
      </c>
      <c r="E3" s="12" t="str">
        <f t="shared" ref="E3:E16" si="0">"E2024018"</f>
        <v>E2024018</v>
      </c>
      <c r="F3" s="12" t="s">
        <v>32</v>
      </c>
      <c r="G3" s="13">
        <v>87.81</v>
      </c>
      <c r="H3" s="14">
        <v>1</v>
      </c>
      <c r="I3" s="11"/>
    </row>
    <row r="4" spans="1:9" s="10" customFormat="1" ht="43.5" customHeight="1">
      <c r="A4" s="11">
        <v>2</v>
      </c>
      <c r="B4" s="12" t="str">
        <f>"吕维鑫"</f>
        <v>吕维鑫</v>
      </c>
      <c r="C4" s="12" t="s">
        <v>5</v>
      </c>
      <c r="D4" s="12" t="s">
        <v>4</v>
      </c>
      <c r="E4" s="12" t="str">
        <f t="shared" si="0"/>
        <v>E2024018</v>
      </c>
      <c r="F4" s="12" t="s">
        <v>28</v>
      </c>
      <c r="G4" s="13">
        <v>83.73</v>
      </c>
      <c r="H4" s="14">
        <v>2</v>
      </c>
      <c r="I4" s="11"/>
    </row>
    <row r="5" spans="1:9" s="10" customFormat="1" ht="43.5" customHeight="1">
      <c r="A5" s="11">
        <v>3</v>
      </c>
      <c r="B5" s="12" t="str">
        <f>"邓修阳"</f>
        <v>邓修阳</v>
      </c>
      <c r="C5" s="12" t="s">
        <v>5</v>
      </c>
      <c r="D5" s="12" t="s">
        <v>4</v>
      </c>
      <c r="E5" s="12" t="str">
        <f t="shared" si="0"/>
        <v>E2024018</v>
      </c>
      <c r="F5" s="12" t="s">
        <v>27</v>
      </c>
      <c r="G5" s="13">
        <v>83.6</v>
      </c>
      <c r="H5" s="14">
        <v>3</v>
      </c>
      <c r="I5" s="11"/>
    </row>
    <row r="6" spans="1:9" s="10" customFormat="1" ht="43.5" customHeight="1">
      <c r="A6" s="11">
        <v>4</v>
      </c>
      <c r="B6" s="12" t="str">
        <f>"钟茹"</f>
        <v>钟茹</v>
      </c>
      <c r="C6" s="12" t="s">
        <v>5</v>
      </c>
      <c r="D6" s="12" t="s">
        <v>4</v>
      </c>
      <c r="E6" s="12" t="str">
        <f t="shared" si="0"/>
        <v>E2024018</v>
      </c>
      <c r="F6" s="12" t="s">
        <v>30</v>
      </c>
      <c r="G6" s="13">
        <v>81.12</v>
      </c>
      <c r="H6" s="14">
        <v>4</v>
      </c>
      <c r="I6" s="11"/>
    </row>
    <row r="7" spans="1:9" s="10" customFormat="1" ht="43.5" customHeight="1">
      <c r="A7" s="11">
        <v>5</v>
      </c>
      <c r="B7" s="12" t="str">
        <f>"李欣"</f>
        <v>李欣</v>
      </c>
      <c r="C7" s="12" t="s">
        <v>5</v>
      </c>
      <c r="D7" s="12" t="s">
        <v>4</v>
      </c>
      <c r="E7" s="12" t="str">
        <f t="shared" si="0"/>
        <v>E2024018</v>
      </c>
      <c r="F7" s="12" t="s">
        <v>29</v>
      </c>
      <c r="G7" s="13">
        <v>80.58</v>
      </c>
      <c r="H7" s="14">
        <v>5</v>
      </c>
      <c r="I7" s="11"/>
    </row>
    <row r="8" spans="1:9" s="10" customFormat="1" ht="43.5" customHeight="1">
      <c r="A8" s="11">
        <v>6</v>
      </c>
      <c r="B8" s="12" t="str">
        <f>"万朝翰"</f>
        <v>万朝翰</v>
      </c>
      <c r="C8" s="12" t="s">
        <v>5</v>
      </c>
      <c r="D8" s="12" t="s">
        <v>4</v>
      </c>
      <c r="E8" s="12" t="str">
        <f t="shared" si="0"/>
        <v>E2024018</v>
      </c>
      <c r="F8" s="12" t="s">
        <v>31</v>
      </c>
      <c r="G8" s="13">
        <v>80.22</v>
      </c>
      <c r="H8" s="14">
        <v>6</v>
      </c>
      <c r="I8" s="11"/>
    </row>
    <row r="9" spans="1:9" s="10" customFormat="1" ht="43.5" customHeight="1">
      <c r="A9" s="11">
        <v>7</v>
      </c>
      <c r="B9" s="12" t="s">
        <v>55</v>
      </c>
      <c r="C9" s="12" t="s">
        <v>5</v>
      </c>
      <c r="D9" s="12" t="s">
        <v>4</v>
      </c>
      <c r="E9" s="12" t="str">
        <f t="shared" si="0"/>
        <v>E2024018</v>
      </c>
      <c r="F9" s="12"/>
      <c r="G9" s="13"/>
      <c r="H9" s="14"/>
      <c r="I9" s="11" t="s">
        <v>78</v>
      </c>
    </row>
    <row r="10" spans="1:9" s="10" customFormat="1" ht="43.5" customHeight="1">
      <c r="A10" s="11">
        <v>8</v>
      </c>
      <c r="B10" s="12" t="s">
        <v>56</v>
      </c>
      <c r="C10" s="12" t="s">
        <v>5</v>
      </c>
      <c r="D10" s="12" t="s">
        <v>4</v>
      </c>
      <c r="E10" s="12" t="str">
        <f t="shared" si="0"/>
        <v>E2024018</v>
      </c>
      <c r="F10" s="12"/>
      <c r="G10" s="13"/>
      <c r="H10" s="14"/>
      <c r="I10" s="11" t="s">
        <v>79</v>
      </c>
    </row>
    <row r="11" spans="1:9" s="10" customFormat="1" ht="43.5" customHeight="1">
      <c r="A11" s="11">
        <v>9</v>
      </c>
      <c r="B11" s="12" t="s">
        <v>57</v>
      </c>
      <c r="C11" s="12" t="s">
        <v>5</v>
      </c>
      <c r="D11" s="12" t="s">
        <v>4</v>
      </c>
      <c r="E11" s="12" t="str">
        <f t="shared" si="0"/>
        <v>E2024018</v>
      </c>
      <c r="F11" s="12"/>
      <c r="G11" s="13"/>
      <c r="H11" s="14"/>
      <c r="I11" s="11" t="s">
        <v>79</v>
      </c>
    </row>
    <row r="12" spans="1:9" s="10" customFormat="1" ht="43.5" customHeight="1">
      <c r="A12" s="11">
        <v>10</v>
      </c>
      <c r="B12" s="12" t="s">
        <v>58</v>
      </c>
      <c r="C12" s="12" t="s">
        <v>5</v>
      </c>
      <c r="D12" s="12" t="s">
        <v>4</v>
      </c>
      <c r="E12" s="12" t="str">
        <f t="shared" si="0"/>
        <v>E2024018</v>
      </c>
      <c r="F12" s="12"/>
      <c r="G12" s="13"/>
      <c r="H12" s="14"/>
      <c r="I12" s="11" t="s">
        <v>79</v>
      </c>
    </row>
    <row r="13" spans="1:9" s="10" customFormat="1" ht="43.5" customHeight="1">
      <c r="A13" s="11">
        <v>11</v>
      </c>
      <c r="B13" s="12" t="s">
        <v>59</v>
      </c>
      <c r="C13" s="12" t="s">
        <v>5</v>
      </c>
      <c r="D13" s="12" t="s">
        <v>4</v>
      </c>
      <c r="E13" s="12" t="str">
        <f t="shared" si="0"/>
        <v>E2024018</v>
      </c>
      <c r="F13" s="12"/>
      <c r="G13" s="13"/>
      <c r="H13" s="14"/>
      <c r="I13" s="11" t="s">
        <v>80</v>
      </c>
    </row>
    <row r="14" spans="1:9" s="10" customFormat="1" ht="43.5" customHeight="1">
      <c r="A14" s="11">
        <v>12</v>
      </c>
      <c r="B14" s="12" t="s">
        <v>60</v>
      </c>
      <c r="C14" s="12" t="s">
        <v>5</v>
      </c>
      <c r="D14" s="12" t="s">
        <v>4</v>
      </c>
      <c r="E14" s="12" t="str">
        <f t="shared" si="0"/>
        <v>E2024018</v>
      </c>
      <c r="F14" s="12"/>
      <c r="G14" s="13"/>
      <c r="H14" s="14"/>
      <c r="I14" s="11" t="s">
        <v>80</v>
      </c>
    </row>
    <row r="15" spans="1:9" s="10" customFormat="1" ht="43.5" customHeight="1">
      <c r="A15" s="11">
        <v>13</v>
      </c>
      <c r="B15" s="12" t="s">
        <v>61</v>
      </c>
      <c r="C15" s="12" t="s">
        <v>5</v>
      </c>
      <c r="D15" s="12" t="s">
        <v>4</v>
      </c>
      <c r="E15" s="12" t="str">
        <f t="shared" si="0"/>
        <v>E2024018</v>
      </c>
      <c r="F15" s="12"/>
      <c r="G15" s="13"/>
      <c r="H15" s="14"/>
      <c r="I15" s="11" t="s">
        <v>80</v>
      </c>
    </row>
    <row r="16" spans="1:9" s="10" customFormat="1" ht="43.5" customHeight="1">
      <c r="A16" s="11">
        <v>14</v>
      </c>
      <c r="B16" s="12" t="s">
        <v>62</v>
      </c>
      <c r="C16" s="12" t="s">
        <v>5</v>
      </c>
      <c r="D16" s="12" t="s">
        <v>4</v>
      </c>
      <c r="E16" s="12" t="str">
        <f t="shared" si="0"/>
        <v>E2024018</v>
      </c>
      <c r="F16" s="12"/>
      <c r="G16" s="13"/>
      <c r="H16" s="14"/>
      <c r="I16" s="11" t="s">
        <v>81</v>
      </c>
    </row>
    <row r="17" spans="1:9" s="10" customFormat="1" ht="43.5" customHeight="1">
      <c r="A17" s="11">
        <v>15</v>
      </c>
      <c r="B17" s="12" t="str">
        <f>"王维齐"</f>
        <v>王维齐</v>
      </c>
      <c r="C17" s="12" t="s">
        <v>7</v>
      </c>
      <c r="D17" s="12" t="s">
        <v>6</v>
      </c>
      <c r="E17" s="12" t="str">
        <f t="shared" ref="E17:E20" si="1">"E2024019"</f>
        <v>E2024019</v>
      </c>
      <c r="F17" s="12" t="s">
        <v>33</v>
      </c>
      <c r="G17" s="13">
        <v>74.87</v>
      </c>
      <c r="H17" s="14">
        <v>1</v>
      </c>
      <c r="I17" s="11"/>
    </row>
    <row r="18" spans="1:9" s="10" customFormat="1" ht="43.5" customHeight="1">
      <c r="A18" s="11">
        <v>16</v>
      </c>
      <c r="B18" s="12" t="str">
        <f>"李海青"</f>
        <v>李海青</v>
      </c>
      <c r="C18" s="12" t="s">
        <v>7</v>
      </c>
      <c r="D18" s="12" t="s">
        <v>6</v>
      </c>
      <c r="E18" s="12" t="str">
        <f t="shared" si="1"/>
        <v>E2024019</v>
      </c>
      <c r="F18" s="12" t="s">
        <v>34</v>
      </c>
      <c r="G18" s="13">
        <v>73.209999999999994</v>
      </c>
      <c r="H18" s="14">
        <v>2</v>
      </c>
      <c r="I18" s="11"/>
    </row>
    <row r="19" spans="1:9" s="10" customFormat="1" ht="43.5" customHeight="1">
      <c r="A19" s="11">
        <v>17</v>
      </c>
      <c r="B19" s="12" t="str">
        <f>"黄瑜"</f>
        <v>黄瑜</v>
      </c>
      <c r="C19" s="12" t="s">
        <v>7</v>
      </c>
      <c r="D19" s="12" t="s">
        <v>6</v>
      </c>
      <c r="E19" s="12" t="str">
        <f t="shared" si="1"/>
        <v>E2024019</v>
      </c>
      <c r="F19" s="12" t="s">
        <v>35</v>
      </c>
      <c r="G19" s="13">
        <v>72.239999999999995</v>
      </c>
      <c r="H19" s="14">
        <v>3</v>
      </c>
      <c r="I19" s="11"/>
    </row>
    <row r="20" spans="1:9" s="10" customFormat="1" ht="43.5" customHeight="1">
      <c r="A20" s="11">
        <v>18</v>
      </c>
      <c r="B20" s="12" t="str">
        <f>"潘娅琴"</f>
        <v>潘娅琴</v>
      </c>
      <c r="C20" s="12" t="s">
        <v>7</v>
      </c>
      <c r="D20" s="12" t="s">
        <v>6</v>
      </c>
      <c r="E20" s="12" t="str">
        <f t="shared" si="1"/>
        <v>E2024019</v>
      </c>
      <c r="F20" s="12"/>
      <c r="G20" s="13"/>
      <c r="H20" s="14"/>
      <c r="I20" s="11" t="s">
        <v>81</v>
      </c>
    </row>
    <row r="21" spans="1:9" s="10" customFormat="1" ht="43.5" customHeight="1">
      <c r="A21" s="11">
        <v>19</v>
      </c>
      <c r="B21" s="12" t="str">
        <f>"张晨曦"</f>
        <v>张晨曦</v>
      </c>
      <c r="C21" s="12" t="s">
        <v>9</v>
      </c>
      <c r="D21" s="12" t="s">
        <v>8</v>
      </c>
      <c r="E21" s="12" t="str">
        <f t="shared" ref="E21:E24" si="2">"E2024020"</f>
        <v>E2024020</v>
      </c>
      <c r="F21" s="12" t="s">
        <v>38</v>
      </c>
      <c r="G21" s="13">
        <v>86.48</v>
      </c>
      <c r="H21" s="14">
        <v>1</v>
      </c>
      <c r="I21" s="11"/>
    </row>
    <row r="22" spans="1:9" s="10" customFormat="1" ht="43.5" customHeight="1">
      <c r="A22" s="11">
        <v>20</v>
      </c>
      <c r="B22" s="12" t="str">
        <f>"杨宬浠"</f>
        <v>杨宬浠</v>
      </c>
      <c r="C22" s="12" t="s">
        <v>9</v>
      </c>
      <c r="D22" s="12" t="s">
        <v>8</v>
      </c>
      <c r="E22" s="12" t="str">
        <f t="shared" si="2"/>
        <v>E2024020</v>
      </c>
      <c r="F22" s="12" t="s">
        <v>36</v>
      </c>
      <c r="G22" s="13">
        <v>84.61</v>
      </c>
      <c r="H22" s="14">
        <v>2</v>
      </c>
      <c r="I22" s="11"/>
    </row>
    <row r="23" spans="1:9" s="10" customFormat="1" ht="43.5" customHeight="1">
      <c r="A23" s="11">
        <v>21</v>
      </c>
      <c r="B23" s="12" t="str">
        <f>"向东 "</f>
        <v xml:space="preserve">向东 </v>
      </c>
      <c r="C23" s="12" t="s">
        <v>9</v>
      </c>
      <c r="D23" s="12" t="s">
        <v>8</v>
      </c>
      <c r="E23" s="12" t="str">
        <f t="shared" si="2"/>
        <v>E2024020</v>
      </c>
      <c r="F23" s="12" t="s">
        <v>37</v>
      </c>
      <c r="G23" s="13">
        <v>83.26</v>
      </c>
      <c r="H23" s="14">
        <v>3</v>
      </c>
      <c r="I23" s="11"/>
    </row>
    <row r="24" spans="1:9" s="10" customFormat="1" ht="43.5" customHeight="1">
      <c r="A24" s="11">
        <v>22</v>
      </c>
      <c r="B24" s="12" t="str">
        <f>"冉海燕"</f>
        <v>冉海燕</v>
      </c>
      <c r="C24" s="12" t="s">
        <v>9</v>
      </c>
      <c r="D24" s="12" t="s">
        <v>8</v>
      </c>
      <c r="E24" s="12" t="str">
        <f t="shared" si="2"/>
        <v>E2024020</v>
      </c>
      <c r="F24" s="12"/>
      <c r="G24" s="13"/>
      <c r="H24" s="14"/>
      <c r="I24" s="11" t="s">
        <v>81</v>
      </c>
    </row>
    <row r="25" spans="1:9" s="10" customFormat="1" ht="43.5" customHeight="1">
      <c r="A25" s="11">
        <v>23</v>
      </c>
      <c r="B25" s="12" t="str">
        <f>"刘远朝"</f>
        <v>刘远朝</v>
      </c>
      <c r="C25" s="12" t="s">
        <v>10</v>
      </c>
      <c r="D25" s="12" t="s">
        <v>4</v>
      </c>
      <c r="E25" s="12" t="str">
        <f t="shared" ref="E25:E29" si="3">"E2024021"</f>
        <v>E2024021</v>
      </c>
      <c r="F25" s="12" t="s">
        <v>22</v>
      </c>
      <c r="G25" s="13">
        <v>83.42</v>
      </c>
      <c r="H25" s="14">
        <v>1</v>
      </c>
      <c r="I25" s="11"/>
    </row>
    <row r="26" spans="1:9" s="10" customFormat="1" ht="43.5" customHeight="1">
      <c r="A26" s="11">
        <v>24</v>
      </c>
      <c r="B26" s="12" t="str">
        <f>"谭堃"</f>
        <v>谭堃</v>
      </c>
      <c r="C26" s="12" t="s">
        <v>10</v>
      </c>
      <c r="D26" s="12" t="s">
        <v>4</v>
      </c>
      <c r="E26" s="12" t="str">
        <f t="shared" si="3"/>
        <v>E2024021</v>
      </c>
      <c r="F26" s="12" t="s">
        <v>23</v>
      </c>
      <c r="G26" s="13">
        <v>80.81</v>
      </c>
      <c r="H26" s="14">
        <v>2</v>
      </c>
      <c r="I26" s="11"/>
    </row>
    <row r="27" spans="1:9" s="10" customFormat="1" ht="43.5" customHeight="1">
      <c r="A27" s="11">
        <v>25</v>
      </c>
      <c r="B27" s="12" t="str">
        <f>"郑磊"</f>
        <v>郑磊</v>
      </c>
      <c r="C27" s="12" t="s">
        <v>10</v>
      </c>
      <c r="D27" s="12" t="s">
        <v>4</v>
      </c>
      <c r="E27" s="12" t="str">
        <f t="shared" si="3"/>
        <v>E2024021</v>
      </c>
      <c r="F27" s="12" t="s">
        <v>21</v>
      </c>
      <c r="G27" s="13">
        <v>76.44</v>
      </c>
      <c r="H27" s="14">
        <v>3</v>
      </c>
      <c r="I27" s="11"/>
    </row>
    <row r="28" spans="1:9" s="10" customFormat="1" ht="43.5" customHeight="1">
      <c r="A28" s="11">
        <v>26</v>
      </c>
      <c r="B28" s="12" t="s">
        <v>63</v>
      </c>
      <c r="C28" s="12" t="s">
        <v>10</v>
      </c>
      <c r="D28" s="12" t="s">
        <v>4</v>
      </c>
      <c r="E28" s="12" t="str">
        <f t="shared" si="3"/>
        <v>E2024021</v>
      </c>
      <c r="F28" s="12"/>
      <c r="G28" s="13"/>
      <c r="H28" s="14"/>
      <c r="I28" s="11" t="s">
        <v>82</v>
      </c>
    </row>
    <row r="29" spans="1:9" s="10" customFormat="1" ht="43.5" customHeight="1">
      <c r="A29" s="11">
        <v>27</v>
      </c>
      <c r="B29" s="12" t="s">
        <v>64</v>
      </c>
      <c r="C29" s="12" t="s">
        <v>10</v>
      </c>
      <c r="D29" s="12" t="s">
        <v>4</v>
      </c>
      <c r="E29" s="12" t="str">
        <f t="shared" si="3"/>
        <v>E2024021</v>
      </c>
      <c r="F29" s="12"/>
      <c r="G29" s="13"/>
      <c r="H29" s="14"/>
      <c r="I29" s="11" t="s">
        <v>83</v>
      </c>
    </row>
    <row r="30" spans="1:9" s="10" customFormat="1" ht="43.5" customHeight="1">
      <c r="A30" s="11">
        <v>28</v>
      </c>
      <c r="B30" s="12" t="str">
        <f>"吕宗康"</f>
        <v>吕宗康</v>
      </c>
      <c r="C30" s="12" t="s">
        <v>10</v>
      </c>
      <c r="D30" s="12" t="s">
        <v>11</v>
      </c>
      <c r="E30" s="12" t="str">
        <f t="shared" ref="E30:E36" si="4">"E2024022"</f>
        <v>E2024022</v>
      </c>
      <c r="F30" s="12" t="s">
        <v>41</v>
      </c>
      <c r="G30" s="13">
        <v>81.75</v>
      </c>
      <c r="H30" s="14">
        <v>1</v>
      </c>
      <c r="I30" s="11"/>
    </row>
    <row r="31" spans="1:9" s="10" customFormat="1" ht="43.5" customHeight="1">
      <c r="A31" s="11">
        <v>29</v>
      </c>
      <c r="B31" s="12" t="str">
        <f>"韦玮"</f>
        <v>韦玮</v>
      </c>
      <c r="C31" s="12" t="s">
        <v>10</v>
      </c>
      <c r="D31" s="12" t="s">
        <v>11</v>
      </c>
      <c r="E31" s="12" t="str">
        <f t="shared" si="4"/>
        <v>E2024022</v>
      </c>
      <c r="F31" s="12" t="s">
        <v>40</v>
      </c>
      <c r="G31" s="13">
        <v>81.099999999999994</v>
      </c>
      <c r="H31" s="14">
        <v>2</v>
      </c>
      <c r="I31" s="11"/>
    </row>
    <row r="32" spans="1:9" s="10" customFormat="1" ht="43.5" customHeight="1">
      <c r="A32" s="11">
        <v>30</v>
      </c>
      <c r="B32" s="12" t="str">
        <f>"王顺疆"</f>
        <v>王顺疆</v>
      </c>
      <c r="C32" s="12" t="s">
        <v>10</v>
      </c>
      <c r="D32" s="12" t="s">
        <v>11</v>
      </c>
      <c r="E32" s="12" t="str">
        <f t="shared" si="4"/>
        <v>E2024022</v>
      </c>
      <c r="F32" s="12" t="s">
        <v>39</v>
      </c>
      <c r="G32" s="13">
        <v>80.38</v>
      </c>
      <c r="H32" s="14">
        <v>3</v>
      </c>
      <c r="I32" s="11"/>
    </row>
    <row r="33" spans="1:9" s="10" customFormat="1" ht="43.5" customHeight="1">
      <c r="A33" s="11">
        <v>31</v>
      </c>
      <c r="B33" s="12" t="s">
        <v>65</v>
      </c>
      <c r="C33" s="12" t="s">
        <v>10</v>
      </c>
      <c r="D33" s="12" t="s">
        <v>11</v>
      </c>
      <c r="E33" s="12" t="str">
        <f t="shared" si="4"/>
        <v>E2024022</v>
      </c>
      <c r="F33" s="12"/>
      <c r="G33" s="13"/>
      <c r="H33" s="14"/>
      <c r="I33" s="11" t="s">
        <v>83</v>
      </c>
    </row>
    <row r="34" spans="1:9" s="10" customFormat="1" ht="43.5" customHeight="1">
      <c r="A34" s="11">
        <v>32</v>
      </c>
      <c r="B34" s="12" t="s">
        <v>66</v>
      </c>
      <c r="C34" s="12" t="s">
        <v>10</v>
      </c>
      <c r="D34" s="12" t="s">
        <v>11</v>
      </c>
      <c r="E34" s="12" t="str">
        <f t="shared" si="4"/>
        <v>E2024022</v>
      </c>
      <c r="F34" s="12"/>
      <c r="G34" s="13"/>
      <c r="H34" s="14"/>
      <c r="I34" s="11" t="s">
        <v>84</v>
      </c>
    </row>
    <row r="35" spans="1:9" s="10" customFormat="1" ht="43.5" customHeight="1">
      <c r="A35" s="11">
        <v>33</v>
      </c>
      <c r="B35" s="12" t="s">
        <v>67</v>
      </c>
      <c r="C35" s="12" t="s">
        <v>10</v>
      </c>
      <c r="D35" s="12" t="s">
        <v>11</v>
      </c>
      <c r="E35" s="12" t="str">
        <f t="shared" si="4"/>
        <v>E2024022</v>
      </c>
      <c r="F35" s="12"/>
      <c r="G35" s="13"/>
      <c r="H35" s="14"/>
      <c r="I35" s="11" t="s">
        <v>85</v>
      </c>
    </row>
    <row r="36" spans="1:9" s="10" customFormat="1" ht="43.5" customHeight="1">
      <c r="A36" s="11">
        <v>34</v>
      </c>
      <c r="B36" s="12" t="s">
        <v>68</v>
      </c>
      <c r="C36" s="12" t="s">
        <v>10</v>
      </c>
      <c r="D36" s="12" t="s">
        <v>11</v>
      </c>
      <c r="E36" s="12" t="str">
        <f t="shared" si="4"/>
        <v>E2024022</v>
      </c>
      <c r="F36" s="12"/>
      <c r="G36" s="13"/>
      <c r="H36" s="14"/>
      <c r="I36" s="11" t="s">
        <v>86</v>
      </c>
    </row>
    <row r="37" spans="1:9" s="10" customFormat="1" ht="43.5" customHeight="1">
      <c r="A37" s="11">
        <v>35</v>
      </c>
      <c r="B37" s="12" t="str">
        <f>"蒋涛"</f>
        <v>蒋涛</v>
      </c>
      <c r="C37" s="12" t="s">
        <v>12</v>
      </c>
      <c r="D37" s="12" t="s">
        <v>4</v>
      </c>
      <c r="E37" s="12" t="str">
        <f t="shared" ref="E37:E43" si="5">"E2024023"</f>
        <v>E2024023</v>
      </c>
      <c r="F37" s="12" t="s">
        <v>24</v>
      </c>
      <c r="G37" s="13">
        <v>87.19</v>
      </c>
      <c r="H37" s="14">
        <v>1</v>
      </c>
      <c r="I37" s="11"/>
    </row>
    <row r="38" spans="1:9" s="10" customFormat="1" ht="43.5" customHeight="1">
      <c r="A38" s="11">
        <v>36</v>
      </c>
      <c r="B38" s="12" t="str">
        <f>"曹鹏飞"</f>
        <v>曹鹏飞</v>
      </c>
      <c r="C38" s="12" t="s">
        <v>12</v>
      </c>
      <c r="D38" s="12" t="s">
        <v>4</v>
      </c>
      <c r="E38" s="12" t="str">
        <f t="shared" si="5"/>
        <v>E2024023</v>
      </c>
      <c r="F38" s="12" t="s">
        <v>25</v>
      </c>
      <c r="G38" s="13">
        <v>82.38</v>
      </c>
      <c r="H38" s="14">
        <v>2</v>
      </c>
      <c r="I38" s="11"/>
    </row>
    <row r="39" spans="1:9" s="10" customFormat="1" ht="43.5" customHeight="1">
      <c r="A39" s="11">
        <v>37</v>
      </c>
      <c r="B39" s="12" t="str">
        <f>"郭磊"</f>
        <v>郭磊</v>
      </c>
      <c r="C39" s="12" t="s">
        <v>12</v>
      </c>
      <c r="D39" s="12" t="s">
        <v>4</v>
      </c>
      <c r="E39" s="12" t="str">
        <f t="shared" si="5"/>
        <v>E2024023</v>
      </c>
      <c r="F39" s="12" t="s">
        <v>26</v>
      </c>
      <c r="G39" s="13">
        <v>79.34</v>
      </c>
      <c r="H39" s="14">
        <v>3</v>
      </c>
      <c r="I39" s="11"/>
    </row>
    <row r="40" spans="1:9" s="10" customFormat="1" ht="43.5" customHeight="1">
      <c r="A40" s="11">
        <v>38</v>
      </c>
      <c r="B40" s="12" t="s">
        <v>69</v>
      </c>
      <c r="C40" s="12" t="s">
        <v>12</v>
      </c>
      <c r="D40" s="12" t="s">
        <v>4</v>
      </c>
      <c r="E40" s="12" t="str">
        <f t="shared" si="5"/>
        <v>E2024023</v>
      </c>
      <c r="F40" s="12"/>
      <c r="G40" s="13"/>
      <c r="H40" s="14"/>
      <c r="I40" s="11" t="s">
        <v>86</v>
      </c>
    </row>
    <row r="41" spans="1:9" s="10" customFormat="1" ht="43.5" customHeight="1">
      <c r="A41" s="11">
        <v>39</v>
      </c>
      <c r="B41" s="12" t="s">
        <v>70</v>
      </c>
      <c r="C41" s="12" t="s">
        <v>12</v>
      </c>
      <c r="D41" s="12" t="s">
        <v>4</v>
      </c>
      <c r="E41" s="12" t="str">
        <f t="shared" si="5"/>
        <v>E2024023</v>
      </c>
      <c r="F41" s="12"/>
      <c r="G41" s="13"/>
      <c r="H41" s="14"/>
      <c r="I41" s="11" t="s">
        <v>87</v>
      </c>
    </row>
    <row r="42" spans="1:9" s="10" customFormat="1" ht="43.5" customHeight="1">
      <c r="A42" s="11">
        <v>40</v>
      </c>
      <c r="B42" s="12" t="s">
        <v>71</v>
      </c>
      <c r="C42" s="12" t="s">
        <v>12</v>
      </c>
      <c r="D42" s="12" t="s">
        <v>4</v>
      </c>
      <c r="E42" s="12" t="str">
        <f t="shared" si="5"/>
        <v>E2024023</v>
      </c>
      <c r="F42" s="12"/>
      <c r="G42" s="13"/>
      <c r="H42" s="14"/>
      <c r="I42" s="11" t="s">
        <v>87</v>
      </c>
    </row>
    <row r="43" spans="1:9" s="10" customFormat="1" ht="43.5" customHeight="1">
      <c r="A43" s="11">
        <v>41</v>
      </c>
      <c r="B43" s="12" t="s">
        <v>72</v>
      </c>
      <c r="C43" s="12" t="s">
        <v>12</v>
      </c>
      <c r="D43" s="12" t="s">
        <v>4</v>
      </c>
      <c r="E43" s="12" t="str">
        <f t="shared" si="5"/>
        <v>E2024023</v>
      </c>
      <c r="F43" s="12"/>
      <c r="G43" s="13"/>
      <c r="H43" s="14"/>
      <c r="I43" s="11" t="s">
        <v>87</v>
      </c>
    </row>
    <row r="44" spans="1:9" s="10" customFormat="1" ht="43.5" customHeight="1">
      <c r="A44" s="11">
        <v>42</v>
      </c>
      <c r="B44" s="12" t="str">
        <f>"候宗莲"</f>
        <v>候宗莲</v>
      </c>
      <c r="C44" s="12" t="s">
        <v>14</v>
      </c>
      <c r="D44" s="12" t="s">
        <v>13</v>
      </c>
      <c r="E44" s="12" t="str">
        <f t="shared" ref="E44:E46" si="6">"E2024024"</f>
        <v>E2024024</v>
      </c>
      <c r="F44" s="12" t="s">
        <v>42</v>
      </c>
      <c r="G44" s="13">
        <v>84.62</v>
      </c>
      <c r="H44" s="14">
        <v>1</v>
      </c>
      <c r="I44" s="11"/>
    </row>
    <row r="45" spans="1:9" s="10" customFormat="1" ht="43.5" customHeight="1">
      <c r="A45" s="11">
        <v>43</v>
      </c>
      <c r="B45" s="12" t="str">
        <f>"黄丽娟"</f>
        <v>黄丽娟</v>
      </c>
      <c r="C45" s="12" t="s">
        <v>14</v>
      </c>
      <c r="D45" s="12" t="s">
        <v>13</v>
      </c>
      <c r="E45" s="12" t="str">
        <f t="shared" si="6"/>
        <v>E2024024</v>
      </c>
      <c r="F45" s="12" t="s">
        <v>43</v>
      </c>
      <c r="G45" s="13">
        <v>84.55</v>
      </c>
      <c r="H45" s="14">
        <v>2</v>
      </c>
      <c r="I45" s="11"/>
    </row>
    <row r="46" spans="1:9" s="10" customFormat="1" ht="43.5" customHeight="1">
      <c r="A46" s="11">
        <v>44</v>
      </c>
      <c r="B46" s="12" t="str">
        <f>"王美龄"</f>
        <v>王美龄</v>
      </c>
      <c r="C46" s="12" t="s">
        <v>14</v>
      </c>
      <c r="D46" s="12" t="s">
        <v>13</v>
      </c>
      <c r="E46" s="12" t="str">
        <f t="shared" si="6"/>
        <v>E2024024</v>
      </c>
      <c r="F46" s="12" t="s">
        <v>44</v>
      </c>
      <c r="G46" s="13">
        <v>84.55</v>
      </c>
      <c r="H46" s="14">
        <v>2</v>
      </c>
      <c r="I46" s="11"/>
    </row>
    <row r="47" spans="1:9" s="10" customFormat="1" ht="43.5" customHeight="1">
      <c r="A47" s="11">
        <v>45</v>
      </c>
      <c r="B47" s="12" t="str">
        <f>"向东奎"</f>
        <v>向东奎</v>
      </c>
      <c r="C47" s="12" t="s">
        <v>16</v>
      </c>
      <c r="D47" s="12" t="s">
        <v>15</v>
      </c>
      <c r="E47" s="12" t="str">
        <f>"E2024025"</f>
        <v>E2024025</v>
      </c>
      <c r="F47" s="12" t="s">
        <v>45</v>
      </c>
      <c r="G47" s="13">
        <v>79.709999999999994</v>
      </c>
      <c r="H47" s="14">
        <v>1</v>
      </c>
      <c r="I47" s="11"/>
    </row>
    <row r="48" spans="1:9" s="10" customFormat="1" ht="43.5" customHeight="1">
      <c r="A48" s="11">
        <v>46</v>
      </c>
      <c r="B48" s="12" t="str">
        <f>"谭明伟"</f>
        <v>谭明伟</v>
      </c>
      <c r="C48" s="12" t="s">
        <v>16</v>
      </c>
      <c r="D48" s="12" t="s">
        <v>15</v>
      </c>
      <c r="E48" s="12" t="str">
        <f>"E2024025"</f>
        <v>E2024025</v>
      </c>
      <c r="F48" s="12" t="s">
        <v>46</v>
      </c>
      <c r="G48" s="13">
        <v>72.92</v>
      </c>
      <c r="H48" s="14">
        <v>2</v>
      </c>
      <c r="I48" s="11"/>
    </row>
    <row r="49" spans="1:9" s="10" customFormat="1" ht="43.5" customHeight="1">
      <c r="A49" s="11">
        <v>47</v>
      </c>
      <c r="B49" s="12" t="str">
        <f>"任茂堂"</f>
        <v>任茂堂</v>
      </c>
      <c r="C49" s="12" t="s">
        <v>16</v>
      </c>
      <c r="D49" s="12" t="s">
        <v>15</v>
      </c>
      <c r="E49" s="12" t="str">
        <f>"E2024025"</f>
        <v>E2024025</v>
      </c>
      <c r="F49" s="12" t="s">
        <v>47</v>
      </c>
      <c r="G49" s="13">
        <v>62.11</v>
      </c>
      <c r="H49" s="14">
        <v>3</v>
      </c>
      <c r="I49" s="11"/>
    </row>
    <row r="50" spans="1:9" s="10" customFormat="1" ht="43.5" customHeight="1">
      <c r="A50" s="11">
        <v>48</v>
      </c>
      <c r="B50" s="12" t="str">
        <f>"向美玲"</f>
        <v>向美玲</v>
      </c>
      <c r="C50" s="12" t="s">
        <v>17</v>
      </c>
      <c r="D50" s="12" t="s">
        <v>15</v>
      </c>
      <c r="E50" s="12" t="str">
        <f>"E2024026"</f>
        <v>E2024026</v>
      </c>
      <c r="F50" s="12" t="s">
        <v>49</v>
      </c>
      <c r="G50" s="13">
        <v>77.06</v>
      </c>
      <c r="H50" s="14">
        <v>1</v>
      </c>
      <c r="I50" s="11"/>
    </row>
    <row r="51" spans="1:9" s="10" customFormat="1" ht="43.5" customHeight="1">
      <c r="A51" s="11">
        <v>49</v>
      </c>
      <c r="B51" s="12" t="str">
        <f>"谭德龙"</f>
        <v>谭德龙</v>
      </c>
      <c r="C51" s="12" t="s">
        <v>17</v>
      </c>
      <c r="D51" s="12" t="s">
        <v>15</v>
      </c>
      <c r="E51" s="12" t="str">
        <f>"E2024026"</f>
        <v>E2024026</v>
      </c>
      <c r="F51" s="12" t="s">
        <v>48</v>
      </c>
      <c r="G51" s="13">
        <v>66.540000000000006</v>
      </c>
      <c r="H51" s="14">
        <v>2</v>
      </c>
      <c r="I51" s="11"/>
    </row>
    <row r="52" spans="1:9" s="10" customFormat="1" ht="43.5" customHeight="1">
      <c r="A52" s="11">
        <v>50</v>
      </c>
      <c r="B52" s="12" t="str">
        <f>"徐媛媛"</f>
        <v>徐媛媛</v>
      </c>
      <c r="C52" s="12" t="s">
        <v>19</v>
      </c>
      <c r="D52" s="12" t="s">
        <v>18</v>
      </c>
      <c r="E52" s="12" t="str">
        <f>"E2024028"</f>
        <v>E2024028</v>
      </c>
      <c r="F52" s="12" t="s">
        <v>52</v>
      </c>
      <c r="G52" s="13">
        <v>73.7</v>
      </c>
      <c r="H52" s="14">
        <v>1</v>
      </c>
      <c r="I52" s="11"/>
    </row>
    <row r="53" spans="1:9" s="10" customFormat="1" ht="43.5" customHeight="1">
      <c r="A53" s="11">
        <v>51</v>
      </c>
      <c r="B53" s="12" t="str">
        <f>"邹晓敏"</f>
        <v>邹晓敏</v>
      </c>
      <c r="C53" s="12" t="s">
        <v>19</v>
      </c>
      <c r="D53" s="12" t="s">
        <v>18</v>
      </c>
      <c r="E53" s="12" t="str">
        <f>"E2024028"</f>
        <v>E2024028</v>
      </c>
      <c r="F53" s="12" t="s">
        <v>51</v>
      </c>
      <c r="G53" s="13">
        <v>68.319999999999993</v>
      </c>
      <c r="H53" s="14">
        <v>2</v>
      </c>
      <c r="I53" s="11"/>
    </row>
    <row r="54" spans="1:9" s="10" customFormat="1" ht="43.5" customHeight="1">
      <c r="A54" s="11">
        <v>52</v>
      </c>
      <c r="B54" s="12" t="str">
        <f>"梁国清"</f>
        <v>梁国清</v>
      </c>
      <c r="C54" s="12" t="s">
        <v>19</v>
      </c>
      <c r="D54" s="12" t="s">
        <v>18</v>
      </c>
      <c r="E54" s="12" t="str">
        <f>"E2024028"</f>
        <v>E2024028</v>
      </c>
      <c r="F54" s="12" t="s">
        <v>50</v>
      </c>
      <c r="G54" s="13">
        <v>60.45</v>
      </c>
      <c r="H54" s="14">
        <v>3</v>
      </c>
      <c r="I54" s="11"/>
    </row>
    <row r="55" spans="1:9" s="10" customFormat="1" ht="43.5" customHeight="1">
      <c r="A55" s="11">
        <v>53</v>
      </c>
      <c r="B55" s="12" t="str">
        <f>"郑丹丹"</f>
        <v>郑丹丹</v>
      </c>
      <c r="C55" s="12" t="s">
        <v>74</v>
      </c>
      <c r="D55" s="12" t="s">
        <v>73</v>
      </c>
      <c r="E55" s="12" t="str">
        <f>"E2024029"</f>
        <v>E2024029</v>
      </c>
      <c r="F55" s="12"/>
      <c r="G55" s="13"/>
      <c r="H55" s="14"/>
      <c r="I55" s="11" t="s">
        <v>87</v>
      </c>
    </row>
    <row r="56" spans="1:9" s="10" customFormat="1" ht="43.5" customHeight="1">
      <c r="A56" s="11">
        <v>54</v>
      </c>
      <c r="B56" s="12" t="str">
        <f>"马慧敏"</f>
        <v>马慧敏</v>
      </c>
      <c r="C56" s="12" t="s">
        <v>74</v>
      </c>
      <c r="D56" s="12" t="s">
        <v>75</v>
      </c>
      <c r="E56" s="12" t="str">
        <f>"E2024030"</f>
        <v>E2024030</v>
      </c>
      <c r="F56" s="12"/>
      <c r="G56" s="13"/>
      <c r="H56" s="14"/>
      <c r="I56" s="11" t="s">
        <v>87</v>
      </c>
    </row>
  </sheetData>
  <sortState ref="A2:P782">
    <sortCondition ref="E2:E782"/>
    <sortCondition descending="1" ref="G2:G782"/>
  </sortState>
  <mergeCells count="1">
    <mergeCell ref="A1:I1"/>
  </mergeCells>
  <phoneticPr fontId="1" type="noConversion"/>
  <printOptions horizontalCentered="1"/>
  <pageMargins left="0.55118110236220474" right="0.55118110236220474" top="0.55118110236220474" bottom="0.55118110236220474" header="0.31496062992125984" footer="0.31496062992125984"/>
  <pageSetup paperSize="9" orientation="portrait" verticalDpi="3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资格复审名单</vt:lpstr>
      <vt:lpstr>资格复审名单!Print_Titles</vt:lpstr>
      <vt:lpstr>成绩</vt:lpstr>
      <vt:lpstr>岗位代码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cp:lastPrinted>2024-12-18T08:29:34Z</cp:lastPrinted>
  <dcterms:created xsi:type="dcterms:W3CDTF">2024-11-07T01:48:00Z</dcterms:created>
  <dcterms:modified xsi:type="dcterms:W3CDTF">2024-12-19T01:42:02Z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A44FFD3F456E4A07B5CA8E3075244E2C</vt:lpwstr>
  </property>
  <property fmtid="{D5CDD505-2E9C-101B-9397-08002B2CF9AE}" pid="3" name="KSOProductBuildVer">
    <vt:lpwstr>2052-11.8.2.11978</vt:lpwstr>
  </property>
</Properties>
</file>