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面试暨综合成绩" sheetId="6" r:id="rId1"/>
  </sheets>
  <definedNames>
    <definedName name="_xlnm._FilterDatabase" localSheetId="0" hidden="1">面试暨综合成绩!$A$2:$K$14</definedName>
  </definedNames>
  <calcPr calcId="144525"/>
</workbook>
</file>

<file path=xl/sharedStrings.xml><?xml version="1.0" encoding="utf-8"?>
<sst xmlns="http://schemas.openxmlformats.org/spreadsheetml/2006/main" count="23" uniqueCount="21">
  <si>
    <t>恩施州应急管理局所属事业单位2024年下半年公开招聘工作人员面试暨综合成绩</t>
  </si>
  <si>
    <t>序号</t>
  </si>
  <si>
    <t>招聘单位名称</t>
  </si>
  <si>
    <t>岗位名称</t>
  </si>
  <si>
    <t>岗位代码</t>
  </si>
  <si>
    <t>岗位招聘人数</t>
  </si>
  <si>
    <t>姓名</t>
  </si>
  <si>
    <t>准考证号</t>
  </si>
  <si>
    <t>笔试成绩</t>
  </si>
  <si>
    <t>面试成绩</t>
  </si>
  <si>
    <t>综合成绩（笔试成绩*0.4+面试成绩*0.6）（保留三位小数）</t>
  </si>
  <si>
    <t>成绩排名</t>
  </si>
  <si>
    <t>恩施州应急保障服务中心</t>
  </si>
  <si>
    <t>信息服务岗</t>
  </si>
  <si>
    <t>X2024004</t>
  </si>
  <si>
    <t>李锺辉</t>
  </si>
  <si>
    <t>20240201611</t>
  </si>
  <si>
    <t>综合管理岗</t>
  </si>
  <si>
    <t>X2024005</t>
  </si>
  <si>
    <t>业务管理岗</t>
  </si>
  <si>
    <t>X2024006</t>
  </si>
</sst>
</file>

<file path=xl/styles.xml><?xml version="1.0" encoding="utf-8"?>
<styleSheet xmlns="http://schemas.openxmlformats.org/spreadsheetml/2006/main">
  <numFmts count="6">
    <numFmt numFmtId="176" formatCode="0.000_);[Red]\(0.0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.000_ "/>
    <numFmt numFmtId="43" formatCode="_ * #,##0.00_ ;_ * \-#,##0.00_ ;_ * &quot;-&quot;??_ ;_ @_ "/>
  </numFmts>
  <fonts count="30">
    <font>
      <sz val="12"/>
      <name val="宋体"/>
      <charset val="134"/>
    </font>
    <font>
      <sz val="18"/>
      <name val="方正小标宋简体"/>
      <charset val="134"/>
    </font>
    <font>
      <sz val="10"/>
      <name val="黑体"/>
      <charset val="0"/>
    </font>
    <font>
      <sz val="10"/>
      <name val="黑体"/>
      <charset val="134"/>
    </font>
    <font>
      <sz val="11"/>
      <color theme="1"/>
      <name val="黑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Arial"/>
      <charset val="0"/>
    </font>
    <font>
      <b/>
      <sz val="11"/>
      <color rgb="FFFFFF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4" fillId="0" borderId="0"/>
    <xf numFmtId="0" fontId="9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21" borderId="11" applyNumberFormat="0" applyAlignment="0" applyProtection="0">
      <alignment vertical="center"/>
    </xf>
    <xf numFmtId="0" fontId="16" fillId="20" borderId="9" applyNumberForma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8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12" borderId="8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7" fillId="21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177" fontId="0" fillId="0" borderId="0" xfId="0" applyNumberForma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177" fontId="1" fillId="0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2" applyNumberFormat="1" applyFont="1" applyFill="1" applyBorder="1" applyAlignment="1" applyProtection="1">
      <alignment horizontal="center" vertical="center"/>
    </xf>
    <xf numFmtId="0" fontId="7" fillId="0" borderId="0" xfId="0" applyFont="1">
      <alignment vertical="center"/>
    </xf>
    <xf numFmtId="177" fontId="0" fillId="0" borderId="0" xfId="0" applyNumberFormat="1" applyFont="1">
      <alignment vertical="center"/>
    </xf>
  </cellXfs>
  <cellStyles count="53">
    <cellStyle name="常规" xfId="0" builtinId="0"/>
    <cellStyle name="常规 6" xfId="1"/>
    <cellStyle name="常规 2" xfId="2"/>
    <cellStyle name="常规 21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常规 7" xfId="2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40% - 强调文字颜色 4" xfId="26" builtinId="43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O7" sqref="O7"/>
    </sheetView>
  </sheetViews>
  <sheetFormatPr defaultColWidth="9" defaultRowHeight="15.75"/>
  <cols>
    <col min="1" max="1" width="5.25" customWidth="1"/>
    <col min="2" max="2" width="13.875" style="2" customWidth="1"/>
    <col min="3" max="3" width="14.375" style="2" customWidth="1"/>
    <col min="4" max="4" width="16.125" style="2" customWidth="1"/>
    <col min="5" max="5" width="7.125" customWidth="1"/>
    <col min="6" max="6" width="9.625" customWidth="1"/>
    <col min="7" max="7" width="14.125" customWidth="1"/>
    <col min="8" max="8" width="8.625" customWidth="1"/>
    <col min="9" max="9" width="8.25" style="3" customWidth="1"/>
    <col min="10" max="10" width="16.625" customWidth="1"/>
    <col min="11" max="11" width="7.375" customWidth="1"/>
  </cols>
  <sheetData>
    <row r="1" ht="39" customHeight="1" spans="1:11">
      <c r="A1" s="4" t="s">
        <v>0</v>
      </c>
      <c r="B1" s="5"/>
      <c r="C1" s="5"/>
      <c r="D1" s="5"/>
      <c r="E1" s="4"/>
      <c r="F1" s="4"/>
      <c r="G1" s="4"/>
      <c r="H1" s="18"/>
      <c r="I1" s="18"/>
      <c r="J1" s="18"/>
      <c r="K1" s="18"/>
    </row>
    <row r="2" ht="65" customHeight="1" spans="1:11">
      <c r="A2" s="6" t="s">
        <v>1</v>
      </c>
      <c r="B2" s="7" t="s">
        <v>2</v>
      </c>
      <c r="C2" s="8" t="s">
        <v>3</v>
      </c>
      <c r="D2" s="8" t="s">
        <v>4</v>
      </c>
      <c r="E2" s="19" t="s">
        <v>5</v>
      </c>
      <c r="F2" s="20" t="s">
        <v>6</v>
      </c>
      <c r="G2" s="20" t="s">
        <v>7</v>
      </c>
      <c r="H2" s="21" t="s">
        <v>8</v>
      </c>
      <c r="I2" s="21" t="s">
        <v>9</v>
      </c>
      <c r="J2" s="21" t="s">
        <v>10</v>
      </c>
      <c r="K2" s="20" t="s">
        <v>11</v>
      </c>
    </row>
    <row r="3" s="1" customFormat="1" ht="43" customHeight="1" spans="1:12">
      <c r="A3" s="9">
        <v>1</v>
      </c>
      <c r="B3" s="10" t="s">
        <v>12</v>
      </c>
      <c r="C3" s="11" t="s">
        <v>13</v>
      </c>
      <c r="D3" s="11" t="s">
        <v>14</v>
      </c>
      <c r="E3" s="22">
        <v>2</v>
      </c>
      <c r="F3" s="23" t="str">
        <f>"黄睿"</f>
        <v>黄睿</v>
      </c>
      <c r="G3" s="23" t="str">
        <f>"20240201802"</f>
        <v>20240201802</v>
      </c>
      <c r="H3" s="24">
        <v>73.43</v>
      </c>
      <c r="I3" s="29">
        <v>86.3</v>
      </c>
      <c r="J3" s="29">
        <v>81.152</v>
      </c>
      <c r="K3" s="30">
        <v>1</v>
      </c>
      <c r="L3" s="31"/>
    </row>
    <row r="4" s="1" customFormat="1" ht="43" customHeight="1" spans="1:12">
      <c r="A4" s="9"/>
      <c r="B4" s="12"/>
      <c r="C4" s="11"/>
      <c r="D4" s="11"/>
      <c r="E4" s="25"/>
      <c r="F4" s="23" t="str">
        <f>"杜鹏"</f>
        <v>杜鹏</v>
      </c>
      <c r="G4" s="23" t="str">
        <f>"20240201905"</f>
        <v>20240201905</v>
      </c>
      <c r="H4" s="24">
        <v>77.6</v>
      </c>
      <c r="I4" s="29">
        <v>83.2</v>
      </c>
      <c r="J4" s="29">
        <v>80.96</v>
      </c>
      <c r="K4" s="30">
        <v>2</v>
      </c>
      <c r="L4" s="31"/>
    </row>
    <row r="5" s="1" customFormat="1" ht="43" customHeight="1" spans="1:12">
      <c r="A5" s="9"/>
      <c r="B5" s="12"/>
      <c r="C5" s="11"/>
      <c r="D5" s="11"/>
      <c r="E5" s="25"/>
      <c r="F5" s="26" t="s">
        <v>15</v>
      </c>
      <c r="G5" s="26" t="s">
        <v>16</v>
      </c>
      <c r="H5" s="27">
        <v>71.78</v>
      </c>
      <c r="I5" s="29">
        <v>83.4</v>
      </c>
      <c r="J5" s="29">
        <v>78.752</v>
      </c>
      <c r="K5" s="30">
        <v>3</v>
      </c>
      <c r="L5" s="31"/>
    </row>
    <row r="6" s="1" customFormat="1" ht="43" customHeight="1" spans="1:12">
      <c r="A6" s="9"/>
      <c r="B6" s="12"/>
      <c r="C6" s="11"/>
      <c r="D6" s="11"/>
      <c r="E6" s="25"/>
      <c r="F6" s="23" t="str">
        <f>"喻彬彬"</f>
        <v>喻彬彬</v>
      </c>
      <c r="G6" s="23" t="str">
        <f>"20240202015"</f>
        <v>20240202015</v>
      </c>
      <c r="H6" s="24">
        <v>72.22</v>
      </c>
      <c r="I6" s="29">
        <v>82.7</v>
      </c>
      <c r="J6" s="29">
        <v>78.508</v>
      </c>
      <c r="K6" s="30">
        <v>4</v>
      </c>
      <c r="L6" s="31"/>
    </row>
    <row r="7" s="1" customFormat="1" ht="43" customHeight="1" spans="1:12">
      <c r="A7" s="9"/>
      <c r="B7" s="12"/>
      <c r="C7" s="11"/>
      <c r="D7" s="11"/>
      <c r="E7" s="25"/>
      <c r="F7" s="23" t="str">
        <f>"潘文祺"</f>
        <v>潘文祺</v>
      </c>
      <c r="G7" s="23" t="str">
        <f>"20240201830"</f>
        <v>20240201830</v>
      </c>
      <c r="H7" s="24">
        <v>73.63</v>
      </c>
      <c r="I7" s="29">
        <v>81.6</v>
      </c>
      <c r="J7" s="29">
        <v>78.412</v>
      </c>
      <c r="K7" s="30">
        <v>5</v>
      </c>
      <c r="L7" s="31"/>
    </row>
    <row r="8" s="1" customFormat="1" ht="43" customHeight="1" spans="1:12">
      <c r="A8" s="9"/>
      <c r="B8" s="12"/>
      <c r="C8" s="11"/>
      <c r="D8" s="11"/>
      <c r="E8" s="25"/>
      <c r="F8" s="23" t="str">
        <f>"查志兴"</f>
        <v>查志兴</v>
      </c>
      <c r="G8" s="23" t="str">
        <f>"20240202013"</f>
        <v>20240202013</v>
      </c>
      <c r="H8" s="24">
        <v>72.43</v>
      </c>
      <c r="I8" s="29">
        <v>79.8</v>
      </c>
      <c r="J8" s="29">
        <v>76.852</v>
      </c>
      <c r="K8" s="30">
        <v>6</v>
      </c>
      <c r="L8" s="31"/>
    </row>
    <row r="9" s="1" customFormat="1" ht="43" customHeight="1" spans="1:12">
      <c r="A9" s="13">
        <v>2</v>
      </c>
      <c r="B9" s="10" t="s">
        <v>12</v>
      </c>
      <c r="C9" s="10" t="s">
        <v>17</v>
      </c>
      <c r="D9" s="10" t="s">
        <v>18</v>
      </c>
      <c r="E9" s="26">
        <v>1</v>
      </c>
      <c r="F9" s="23" t="str">
        <f>"钱洪壮"</f>
        <v>钱洪壮</v>
      </c>
      <c r="G9" s="23" t="str">
        <f>"20240202324"</f>
        <v>20240202324</v>
      </c>
      <c r="H9" s="24">
        <v>76.15</v>
      </c>
      <c r="I9" s="29">
        <v>85.7</v>
      </c>
      <c r="J9" s="29">
        <v>81.88</v>
      </c>
      <c r="K9" s="30">
        <v>1</v>
      </c>
      <c r="L9" s="31"/>
    </row>
    <row r="10" s="1" customFormat="1" ht="43" customHeight="1" spans="1:12">
      <c r="A10" s="13"/>
      <c r="B10" s="12"/>
      <c r="C10" s="12"/>
      <c r="D10" s="12"/>
      <c r="E10" s="26"/>
      <c r="F10" s="23" t="str">
        <f>"李德源"</f>
        <v>李德源</v>
      </c>
      <c r="G10" s="23" t="str">
        <f>"20240202423"</f>
        <v>20240202423</v>
      </c>
      <c r="H10" s="24">
        <v>74.36</v>
      </c>
      <c r="I10" s="29">
        <v>81.6</v>
      </c>
      <c r="J10" s="29">
        <v>78.704</v>
      </c>
      <c r="K10" s="30">
        <v>2</v>
      </c>
      <c r="L10" s="31"/>
    </row>
    <row r="11" s="1" customFormat="1" ht="43" customHeight="1" spans="1:12">
      <c r="A11" s="13"/>
      <c r="B11" s="14"/>
      <c r="C11" s="14"/>
      <c r="D11" s="14"/>
      <c r="E11" s="26"/>
      <c r="F11" s="23" t="str">
        <f>"黄祖成"</f>
        <v>黄祖成</v>
      </c>
      <c r="G11" s="23" t="str">
        <f>"20240202025"</f>
        <v>20240202025</v>
      </c>
      <c r="H11" s="24">
        <v>74.24</v>
      </c>
      <c r="I11" s="29">
        <v>80.2</v>
      </c>
      <c r="J11" s="29">
        <v>77.816</v>
      </c>
      <c r="K11" s="30">
        <v>3</v>
      </c>
      <c r="L11" s="31"/>
    </row>
    <row r="12" s="1" customFormat="1" ht="43" customHeight="1" spans="1:12">
      <c r="A12" s="15">
        <v>3</v>
      </c>
      <c r="B12" s="12" t="s">
        <v>12</v>
      </c>
      <c r="C12" s="12" t="s">
        <v>19</v>
      </c>
      <c r="D12" s="12" t="s">
        <v>20</v>
      </c>
      <c r="E12" s="22">
        <v>1</v>
      </c>
      <c r="F12" s="23" t="str">
        <f>"曹家朋"</f>
        <v>曹家朋</v>
      </c>
      <c r="G12" s="23" t="str">
        <f>"20240203028"</f>
        <v>20240203028</v>
      </c>
      <c r="H12" s="24">
        <v>73.92</v>
      </c>
      <c r="I12" s="29">
        <v>86.6</v>
      </c>
      <c r="J12" s="29">
        <v>81.528</v>
      </c>
      <c r="K12" s="30">
        <v>1</v>
      </c>
      <c r="L12" s="31"/>
    </row>
    <row r="13" s="1" customFormat="1" ht="43" customHeight="1" spans="1:12">
      <c r="A13" s="9"/>
      <c r="B13" s="12"/>
      <c r="C13" s="12"/>
      <c r="D13" s="12"/>
      <c r="E13" s="25"/>
      <c r="F13" s="23" t="str">
        <f>"覃文君"</f>
        <v>覃文君</v>
      </c>
      <c r="G13" s="23" t="str">
        <f>"20240202721"</f>
        <v>20240202721</v>
      </c>
      <c r="H13" s="24">
        <v>75</v>
      </c>
      <c r="I13" s="29">
        <v>81.4</v>
      </c>
      <c r="J13" s="29">
        <v>78.84</v>
      </c>
      <c r="K13" s="30">
        <v>2</v>
      </c>
      <c r="L13" s="31"/>
    </row>
    <row r="14" s="1" customFormat="1" ht="43" customHeight="1" spans="1:12">
      <c r="A14" s="16"/>
      <c r="B14" s="14"/>
      <c r="C14" s="14"/>
      <c r="D14" s="14"/>
      <c r="E14" s="28"/>
      <c r="F14" s="23" t="str">
        <f>"蔡凌锋"</f>
        <v>蔡凌锋</v>
      </c>
      <c r="G14" s="23" t="str">
        <f>"20240202815"</f>
        <v>20240202815</v>
      </c>
      <c r="H14" s="24">
        <v>73.89</v>
      </c>
      <c r="I14" s="29">
        <v>79.7</v>
      </c>
      <c r="J14" s="29">
        <v>77.376</v>
      </c>
      <c r="K14" s="30">
        <v>3</v>
      </c>
      <c r="L14" s="31"/>
    </row>
    <row r="15" spans="1:11">
      <c r="A15" s="1"/>
      <c r="B15" s="17"/>
      <c r="C15" s="17"/>
      <c r="D15" s="17"/>
      <c r="E15" s="1"/>
      <c r="F15" s="1"/>
      <c r="G15" s="1"/>
      <c r="H15" s="1"/>
      <c r="I15" s="32"/>
      <c r="J15" s="1"/>
      <c r="K15" s="1"/>
    </row>
  </sheetData>
  <autoFilter ref="A2:K14">
    <extLst/>
  </autoFilter>
  <mergeCells count="16">
    <mergeCell ref="A1:K1"/>
    <mergeCell ref="A3:A8"/>
    <mergeCell ref="A9:A11"/>
    <mergeCell ref="A12:A14"/>
    <mergeCell ref="B3:B8"/>
    <mergeCell ref="B9:B11"/>
    <mergeCell ref="B12:B14"/>
    <mergeCell ref="C3:C8"/>
    <mergeCell ref="C9:C11"/>
    <mergeCell ref="C12:C14"/>
    <mergeCell ref="D3:D8"/>
    <mergeCell ref="D9:D11"/>
    <mergeCell ref="D12:D14"/>
    <mergeCell ref="E3:E8"/>
    <mergeCell ref="E9:E11"/>
    <mergeCell ref="E12:E14"/>
  </mergeCells>
  <printOptions horizontalCentered="1"/>
  <pageMargins left="0.751388888888889" right="0.751388888888889" top="1" bottom="1" header="0.511805555555556" footer="0.511805555555556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面试暨综合成绩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zyjglj</cp:lastModifiedBy>
  <dcterms:created xsi:type="dcterms:W3CDTF">2018-06-01T11:28:00Z</dcterms:created>
  <dcterms:modified xsi:type="dcterms:W3CDTF">2024-12-23T16:38:19Z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2052-11.8.2.9339</vt:lpwstr>
  </property>
  <property fmtid="{D5CDD505-2E9C-101B-9397-08002B2CF9AE}" pid="3" name="KSOReadingLayout">
    <vt:bool>true</vt:bool>
  </property>
</Properties>
</file>