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面试成绩及测试总成绩" sheetId="4" r:id="rId1"/>
  </sheets>
  <definedNames>
    <definedName name="_xlnm._FilterDatabase" localSheetId="0" hidden="1">面试成绩及测试总成绩!$A$2:$V$38</definedName>
    <definedName name="_xlnm.Print_Titles" localSheetId="0">面试成绩及测试总成绩!$2:$2</definedName>
    <definedName name="成绩">面试成绩及测试总成绩!$G$3:$G$38</definedName>
    <definedName name="岗位代码">面试成绩及测试总成绩!$E$3:$E$38</definedName>
  </definedNames>
  <calcPr calcId="125725"/>
</workbook>
</file>

<file path=xl/calcChain.xml><?xml version="1.0" encoding="utf-8"?>
<calcChain xmlns="http://schemas.openxmlformats.org/spreadsheetml/2006/main">
  <c r="I37" i="4"/>
  <c r="I38"/>
  <c r="I36"/>
  <c r="E35"/>
  <c r="E30"/>
  <c r="E31"/>
  <c r="E25"/>
  <c r="E26"/>
  <c r="E21"/>
  <c r="E17"/>
  <c r="E9"/>
  <c r="E10"/>
  <c r="E11"/>
  <c r="E12"/>
  <c r="E13"/>
  <c r="B21"/>
  <c r="B17"/>
  <c r="B14"/>
  <c r="E14"/>
  <c r="B15"/>
  <c r="E15"/>
  <c r="B16"/>
  <c r="E16"/>
  <c r="B18"/>
  <c r="E18"/>
  <c r="B19"/>
  <c r="E19"/>
  <c r="B20"/>
  <c r="E20"/>
  <c r="B22"/>
  <c r="E22"/>
  <c r="B23"/>
  <c r="E23"/>
  <c r="B24"/>
  <c r="E24"/>
  <c r="B27"/>
  <c r="E27"/>
  <c r="B28"/>
  <c r="E28"/>
  <c r="B29"/>
  <c r="E29"/>
  <c r="B32"/>
  <c r="E32"/>
  <c r="B33"/>
  <c r="E33"/>
  <c r="B34"/>
  <c r="E34"/>
  <c r="B36"/>
  <c r="E36"/>
  <c r="B37"/>
  <c r="E37"/>
  <c r="B38"/>
  <c r="E38"/>
  <c r="B3"/>
  <c r="E3"/>
  <c r="B8"/>
  <c r="E8"/>
  <c r="B6"/>
  <c r="E6"/>
  <c r="B7"/>
  <c r="E7"/>
  <c r="B4"/>
  <c r="E4"/>
  <c r="B5"/>
  <c r="E5"/>
</calcChain>
</file>

<file path=xl/sharedStrings.xml><?xml version="1.0" encoding="utf-8"?>
<sst xmlns="http://schemas.openxmlformats.org/spreadsheetml/2006/main" count="135" uniqueCount="58">
  <si>
    <t>岗位代码</t>
  </si>
  <si>
    <t>岗位名称</t>
  </si>
  <si>
    <t>招聘单位</t>
  </si>
  <si>
    <t>姓名</t>
  </si>
  <si>
    <t>产业发展岗</t>
  </si>
  <si>
    <t>巴东县官渡口镇农业农村服务中心</t>
  </si>
  <si>
    <t>党群服务岗</t>
  </si>
  <si>
    <t>巴东县金果坪乡党群服务中心（金果坪乡退役军人服务站）</t>
  </si>
  <si>
    <t>退役军人服务岗</t>
  </si>
  <si>
    <t>巴东县绿葱坡镇党群服务中心（绿葱坡镇退役军人服务站）</t>
  </si>
  <si>
    <t>巴东县信陵镇农业农村服务中心</t>
  </si>
  <si>
    <t>财务会计岗位</t>
  </si>
  <si>
    <t>巴东县大支坪镇农业农村服务中心</t>
  </si>
  <si>
    <t>民族事务研究岗</t>
  </si>
  <si>
    <t>巴东县民族宗教事务服务中心</t>
  </si>
  <si>
    <t>序号</t>
    <phoneticPr fontId="2" type="noConversion"/>
  </si>
  <si>
    <t>20240210122</t>
  </si>
  <si>
    <t>20240210123</t>
  </si>
  <si>
    <t>20240210127</t>
  </si>
  <si>
    <t>20240230201</t>
  </si>
  <si>
    <t>20240230218</t>
  </si>
  <si>
    <t>20240230220</t>
  </si>
  <si>
    <t>20240180310</t>
  </si>
  <si>
    <t>20240180318</t>
  </si>
  <si>
    <t>20240180325</t>
  </si>
  <si>
    <t>20240180407</t>
  </si>
  <si>
    <t>20240180408</t>
  </si>
  <si>
    <t>20240180412</t>
  </si>
  <si>
    <t>20240190623</t>
  </si>
  <si>
    <t>20240190708</t>
  </si>
  <si>
    <t>20240190718</t>
  </si>
  <si>
    <t>20240201013</t>
  </si>
  <si>
    <t>20240201126</t>
  </si>
  <si>
    <t>20240201308</t>
  </si>
  <si>
    <t>20240221519</t>
  </si>
  <si>
    <t>20240221524</t>
  </si>
  <si>
    <t>20240221619</t>
  </si>
  <si>
    <t>20240242017</t>
  </si>
  <si>
    <t>20240242225</t>
  </si>
  <si>
    <t>20240242305</t>
  </si>
  <si>
    <t>备注</t>
    <phoneticPr fontId="1" type="noConversion"/>
  </si>
  <si>
    <t>笔试成绩</t>
    <phoneticPr fontId="1" type="noConversion"/>
  </si>
  <si>
    <t>李静</t>
  </si>
  <si>
    <t>郑祝</t>
  </si>
  <si>
    <t>周仁迪</t>
  </si>
  <si>
    <t>王淼</t>
  </si>
  <si>
    <t>张俊</t>
  </si>
  <si>
    <t>熊玉婷</t>
  </si>
  <si>
    <t>张佳鑫</t>
  </si>
  <si>
    <t>李璐</t>
  </si>
  <si>
    <t>谭艳妮</t>
  </si>
  <si>
    <t>潘念</t>
  </si>
  <si>
    <t>笔试准考证号</t>
    <phoneticPr fontId="1" type="noConversion"/>
  </si>
  <si>
    <t>2024年巴东县事业单位第二次专项公开招聘工作人员面试成绩及测试总成绩</t>
    <phoneticPr fontId="1" type="noConversion"/>
  </si>
  <si>
    <t>面试成绩</t>
    <phoneticPr fontId="1" type="noConversion"/>
  </si>
  <si>
    <t>测试总成绩</t>
    <phoneticPr fontId="1" type="noConversion"/>
  </si>
  <si>
    <t>免笔试</t>
    <phoneticPr fontId="1" type="noConversion"/>
  </si>
  <si>
    <t>该岗位既有免笔试人员进入面试，又有非免笔试人员进入面试，其面试成绩为测试总成绩。</t>
    <phoneticPr fontId="1" type="noConversion"/>
  </si>
</sst>
</file>

<file path=xl/styles.xml><?xml version="1.0" encoding="utf-8"?>
<styleSheet xmlns="http://schemas.openxmlformats.org/spreadsheetml/2006/main">
  <numFmts count="1">
    <numFmt numFmtId="176" formatCode="0.000_);[Red]\(0.000\)"/>
  </numFmts>
  <fonts count="6">
    <font>
      <sz val="11"/>
      <color theme="1"/>
      <name val="宋体"/>
      <charset val="134"/>
      <scheme val="minor"/>
    </font>
    <font>
      <sz val="9"/>
      <name val="宋体"/>
      <family val="3"/>
      <charset val="134"/>
      <scheme val="minor"/>
    </font>
    <font>
      <sz val="9"/>
      <name val="宋体"/>
      <family val="3"/>
      <charset val="134"/>
      <scheme val="minor"/>
    </font>
    <font>
      <b/>
      <sz val="11"/>
      <color theme="1"/>
      <name val="宋体"/>
      <family val="3"/>
      <charset val="134"/>
      <scheme val="minor"/>
    </font>
    <font>
      <sz val="11"/>
      <color theme="1"/>
      <name val="宋体"/>
      <family val="3"/>
      <charset val="134"/>
      <scheme val="minor"/>
    </font>
    <font>
      <b/>
      <sz val="14"/>
      <color theme="1"/>
      <name val="宋体"/>
      <family val="3"/>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wrapText="1"/>
    </xf>
    <xf numFmtId="176" fontId="0" fillId="0" borderId="0" xfId="0" applyNumberFormat="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0" xfId="0" applyFont="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38"/>
  <sheetViews>
    <sheetView tabSelected="1" workbookViewId="0">
      <selection activeCell="K5" sqref="K5"/>
    </sheetView>
  </sheetViews>
  <sheetFormatPr defaultColWidth="9" defaultRowHeight="13.5"/>
  <cols>
    <col min="1" max="1" width="6" style="3" customWidth="1"/>
    <col min="2" max="2" width="7.125" style="3" customWidth="1"/>
    <col min="3" max="3" width="26.875" style="3" customWidth="1"/>
    <col min="4" max="4" width="11.375" style="4" customWidth="1"/>
    <col min="5" max="5" width="10.375" style="4" customWidth="1"/>
    <col min="6" max="6" width="14.375" style="3" customWidth="1"/>
    <col min="7" max="7" width="10.25" style="5" customWidth="1"/>
    <col min="8" max="8" width="11.625" style="5" customWidth="1"/>
    <col min="9" max="9" width="12" style="5" customWidth="1"/>
    <col min="10" max="10" width="12.5" style="3" customWidth="1"/>
    <col min="11" max="11" width="41.375" style="1" customWidth="1"/>
    <col min="12" max="16" width="9" style="1"/>
    <col min="17" max="19" width="0" style="1" hidden="1" customWidth="1"/>
    <col min="20" max="20" width="16.875" style="1" customWidth="1"/>
    <col min="21" max="22" width="0" style="1" hidden="1" customWidth="1"/>
    <col min="23" max="16384" width="9" style="1"/>
  </cols>
  <sheetData>
    <row r="1" spans="1:11" ht="46.5" customHeight="1">
      <c r="A1" s="16" t="s">
        <v>53</v>
      </c>
      <c r="B1" s="16"/>
      <c r="C1" s="16"/>
      <c r="D1" s="16"/>
      <c r="E1" s="16"/>
      <c r="F1" s="16"/>
      <c r="G1" s="16"/>
      <c r="H1" s="16"/>
      <c r="I1" s="16"/>
      <c r="J1" s="16"/>
    </row>
    <row r="2" spans="1:11" s="8" customFormat="1" ht="37.5" customHeight="1">
      <c r="A2" s="2" t="s">
        <v>15</v>
      </c>
      <c r="B2" s="2" t="s">
        <v>3</v>
      </c>
      <c r="C2" s="2" t="s">
        <v>2</v>
      </c>
      <c r="D2" s="6" t="s">
        <v>1</v>
      </c>
      <c r="E2" s="6" t="s">
        <v>0</v>
      </c>
      <c r="F2" s="2" t="s">
        <v>52</v>
      </c>
      <c r="G2" s="7" t="s">
        <v>41</v>
      </c>
      <c r="H2" s="7" t="s">
        <v>54</v>
      </c>
      <c r="I2" s="7" t="s">
        <v>55</v>
      </c>
      <c r="J2" s="2" t="s">
        <v>40</v>
      </c>
      <c r="K2" s="12"/>
    </row>
    <row r="3" spans="1:11" s="8" customFormat="1" ht="37.5" customHeight="1">
      <c r="A3" s="9">
        <v>1</v>
      </c>
      <c r="B3" s="10" t="str">
        <f>"汪柳"</f>
        <v>汪柳</v>
      </c>
      <c r="C3" s="10" t="s">
        <v>5</v>
      </c>
      <c r="D3" s="10" t="s">
        <v>4</v>
      </c>
      <c r="E3" s="10" t="str">
        <f t="shared" ref="E3:E13" si="0">"E2024018"</f>
        <v>E2024018</v>
      </c>
      <c r="F3" s="10" t="s">
        <v>27</v>
      </c>
      <c r="G3" s="11">
        <v>87.81</v>
      </c>
      <c r="H3" s="11">
        <v>83.3</v>
      </c>
      <c r="I3" s="11">
        <v>83.3</v>
      </c>
      <c r="J3" s="13" t="s">
        <v>57</v>
      </c>
    </row>
    <row r="4" spans="1:11" s="8" customFormat="1" ht="37.5" customHeight="1">
      <c r="A4" s="9">
        <v>2</v>
      </c>
      <c r="B4" s="10" t="str">
        <f>"吕维鑫"</f>
        <v>吕维鑫</v>
      </c>
      <c r="C4" s="10" t="s">
        <v>5</v>
      </c>
      <c r="D4" s="10" t="s">
        <v>4</v>
      </c>
      <c r="E4" s="10" t="str">
        <f t="shared" si="0"/>
        <v>E2024018</v>
      </c>
      <c r="F4" s="10" t="s">
        <v>23</v>
      </c>
      <c r="G4" s="11">
        <v>83.73</v>
      </c>
      <c r="H4" s="11">
        <v>81.7</v>
      </c>
      <c r="I4" s="11">
        <v>81.7</v>
      </c>
      <c r="J4" s="14"/>
    </row>
    <row r="5" spans="1:11" s="8" customFormat="1" ht="37.5" customHeight="1">
      <c r="A5" s="9">
        <v>3</v>
      </c>
      <c r="B5" s="10" t="str">
        <f>"邓修阳"</f>
        <v>邓修阳</v>
      </c>
      <c r="C5" s="10" t="s">
        <v>5</v>
      </c>
      <c r="D5" s="10" t="s">
        <v>4</v>
      </c>
      <c r="E5" s="10" t="str">
        <f t="shared" si="0"/>
        <v>E2024018</v>
      </c>
      <c r="F5" s="10" t="s">
        <v>22</v>
      </c>
      <c r="G5" s="11">
        <v>83.6</v>
      </c>
      <c r="H5" s="11">
        <v>81.3</v>
      </c>
      <c r="I5" s="11">
        <v>81.3</v>
      </c>
      <c r="J5" s="14"/>
    </row>
    <row r="6" spans="1:11" s="8" customFormat="1" ht="37.5" customHeight="1">
      <c r="A6" s="9">
        <v>4</v>
      </c>
      <c r="B6" s="10" t="str">
        <f>"钟茹"</f>
        <v>钟茹</v>
      </c>
      <c r="C6" s="10" t="s">
        <v>5</v>
      </c>
      <c r="D6" s="10" t="s">
        <v>4</v>
      </c>
      <c r="E6" s="10" t="str">
        <f t="shared" si="0"/>
        <v>E2024018</v>
      </c>
      <c r="F6" s="10" t="s">
        <v>25</v>
      </c>
      <c r="G6" s="11">
        <v>81.12</v>
      </c>
      <c r="H6" s="11">
        <v>82.4</v>
      </c>
      <c r="I6" s="11">
        <v>82.4</v>
      </c>
      <c r="J6" s="14"/>
    </row>
    <row r="7" spans="1:11" s="8" customFormat="1" ht="37.5" customHeight="1">
      <c r="A7" s="9">
        <v>5</v>
      </c>
      <c r="B7" s="10" t="str">
        <f>"李欣"</f>
        <v>李欣</v>
      </c>
      <c r="C7" s="10" t="s">
        <v>5</v>
      </c>
      <c r="D7" s="10" t="s">
        <v>4</v>
      </c>
      <c r="E7" s="10" t="str">
        <f t="shared" si="0"/>
        <v>E2024018</v>
      </c>
      <c r="F7" s="10" t="s">
        <v>24</v>
      </c>
      <c r="G7" s="11">
        <v>80.58</v>
      </c>
      <c r="H7" s="11">
        <v>81.099999999999994</v>
      </c>
      <c r="I7" s="11">
        <v>81.099999999999994</v>
      </c>
      <c r="J7" s="14"/>
    </row>
    <row r="8" spans="1:11" s="8" customFormat="1" ht="37.5" customHeight="1">
      <c r="A8" s="9">
        <v>6</v>
      </c>
      <c r="B8" s="10" t="str">
        <f>"万朝翰"</f>
        <v>万朝翰</v>
      </c>
      <c r="C8" s="10" t="s">
        <v>5</v>
      </c>
      <c r="D8" s="10" t="s">
        <v>4</v>
      </c>
      <c r="E8" s="10" t="str">
        <f t="shared" si="0"/>
        <v>E2024018</v>
      </c>
      <c r="F8" s="10" t="s">
        <v>26</v>
      </c>
      <c r="G8" s="11">
        <v>80.22</v>
      </c>
      <c r="H8" s="11">
        <v>77.3</v>
      </c>
      <c r="I8" s="11">
        <v>77.3</v>
      </c>
      <c r="J8" s="14"/>
    </row>
    <row r="9" spans="1:11" s="8" customFormat="1" ht="37.5" customHeight="1">
      <c r="A9" s="9">
        <v>7</v>
      </c>
      <c r="B9" s="10" t="s">
        <v>42</v>
      </c>
      <c r="C9" s="10" t="s">
        <v>5</v>
      </c>
      <c r="D9" s="10" t="s">
        <v>4</v>
      </c>
      <c r="E9" s="10" t="str">
        <f t="shared" si="0"/>
        <v>E2024018</v>
      </c>
      <c r="F9" s="10"/>
      <c r="G9" s="11" t="s">
        <v>56</v>
      </c>
      <c r="H9" s="11">
        <v>81.400000000000006</v>
      </c>
      <c r="I9" s="11">
        <v>81.400000000000006</v>
      </c>
      <c r="J9" s="14"/>
    </row>
    <row r="10" spans="1:11" s="8" customFormat="1" ht="37.5" customHeight="1">
      <c r="A10" s="9">
        <v>8</v>
      </c>
      <c r="B10" s="10" t="s">
        <v>43</v>
      </c>
      <c r="C10" s="10" t="s">
        <v>5</v>
      </c>
      <c r="D10" s="10" t="s">
        <v>4</v>
      </c>
      <c r="E10" s="10" t="str">
        <f t="shared" si="0"/>
        <v>E2024018</v>
      </c>
      <c r="F10" s="10"/>
      <c r="G10" s="11" t="s">
        <v>56</v>
      </c>
      <c r="H10" s="11">
        <v>76.2</v>
      </c>
      <c r="I10" s="11">
        <v>76.2</v>
      </c>
      <c r="J10" s="14"/>
    </row>
    <row r="11" spans="1:11" s="8" customFormat="1" ht="37.5" customHeight="1">
      <c r="A11" s="9">
        <v>9</v>
      </c>
      <c r="B11" s="10" t="s">
        <v>44</v>
      </c>
      <c r="C11" s="10" t="s">
        <v>5</v>
      </c>
      <c r="D11" s="10" t="s">
        <v>4</v>
      </c>
      <c r="E11" s="10" t="str">
        <f t="shared" si="0"/>
        <v>E2024018</v>
      </c>
      <c r="F11" s="10"/>
      <c r="G11" s="11" t="s">
        <v>56</v>
      </c>
      <c r="H11" s="11">
        <v>63</v>
      </c>
      <c r="I11" s="11">
        <v>63</v>
      </c>
      <c r="J11" s="14"/>
    </row>
    <row r="12" spans="1:11" s="8" customFormat="1" ht="37.5" customHeight="1">
      <c r="A12" s="9">
        <v>10</v>
      </c>
      <c r="B12" s="10" t="s">
        <v>45</v>
      </c>
      <c r="C12" s="10" t="s">
        <v>5</v>
      </c>
      <c r="D12" s="10" t="s">
        <v>4</v>
      </c>
      <c r="E12" s="10" t="str">
        <f t="shared" si="0"/>
        <v>E2024018</v>
      </c>
      <c r="F12" s="10"/>
      <c r="G12" s="11" t="s">
        <v>56</v>
      </c>
      <c r="H12" s="11">
        <v>84.2</v>
      </c>
      <c r="I12" s="11">
        <v>84.2</v>
      </c>
      <c r="J12" s="14"/>
    </row>
    <row r="13" spans="1:11" s="8" customFormat="1" ht="37.5" customHeight="1">
      <c r="A13" s="9">
        <v>11</v>
      </c>
      <c r="B13" s="10" t="s">
        <v>46</v>
      </c>
      <c r="C13" s="10" t="s">
        <v>5</v>
      </c>
      <c r="D13" s="10" t="s">
        <v>4</v>
      </c>
      <c r="E13" s="10" t="str">
        <f t="shared" si="0"/>
        <v>E2024018</v>
      </c>
      <c r="F13" s="10"/>
      <c r="G13" s="11" t="s">
        <v>56</v>
      </c>
      <c r="H13" s="11">
        <v>71.5</v>
      </c>
      <c r="I13" s="11">
        <v>71.5</v>
      </c>
      <c r="J13" s="15"/>
    </row>
    <row r="14" spans="1:11" s="8" customFormat="1" ht="35.25" customHeight="1">
      <c r="A14" s="9">
        <v>12</v>
      </c>
      <c r="B14" s="10" t="str">
        <f>"王维齐"</f>
        <v>王维齐</v>
      </c>
      <c r="C14" s="10" t="s">
        <v>7</v>
      </c>
      <c r="D14" s="10" t="s">
        <v>6</v>
      </c>
      <c r="E14" s="10" t="str">
        <f t="shared" ref="E14:E17" si="1">"E2024019"</f>
        <v>E2024019</v>
      </c>
      <c r="F14" s="10" t="s">
        <v>28</v>
      </c>
      <c r="G14" s="11">
        <v>74.87</v>
      </c>
      <c r="H14" s="11">
        <v>82.8</v>
      </c>
      <c r="I14" s="11">
        <v>82.8</v>
      </c>
      <c r="J14" s="13" t="s">
        <v>57</v>
      </c>
    </row>
    <row r="15" spans="1:11" s="8" customFormat="1" ht="35.25" customHeight="1">
      <c r="A15" s="9">
        <v>13</v>
      </c>
      <c r="B15" s="10" t="str">
        <f>"李海青"</f>
        <v>李海青</v>
      </c>
      <c r="C15" s="10" t="s">
        <v>7</v>
      </c>
      <c r="D15" s="10" t="s">
        <v>6</v>
      </c>
      <c r="E15" s="10" t="str">
        <f t="shared" si="1"/>
        <v>E2024019</v>
      </c>
      <c r="F15" s="10" t="s">
        <v>29</v>
      </c>
      <c r="G15" s="11">
        <v>73.209999999999994</v>
      </c>
      <c r="H15" s="11">
        <v>83.2</v>
      </c>
      <c r="I15" s="11">
        <v>83.2</v>
      </c>
      <c r="J15" s="14"/>
    </row>
    <row r="16" spans="1:11" s="8" customFormat="1" ht="35.25" customHeight="1">
      <c r="A16" s="9">
        <v>14</v>
      </c>
      <c r="B16" s="10" t="str">
        <f>"黄瑜"</f>
        <v>黄瑜</v>
      </c>
      <c r="C16" s="10" t="s">
        <v>7</v>
      </c>
      <c r="D16" s="10" t="s">
        <v>6</v>
      </c>
      <c r="E16" s="10" t="str">
        <f t="shared" si="1"/>
        <v>E2024019</v>
      </c>
      <c r="F16" s="10" t="s">
        <v>30</v>
      </c>
      <c r="G16" s="11">
        <v>72.239999999999995</v>
      </c>
      <c r="H16" s="11">
        <v>81.8</v>
      </c>
      <c r="I16" s="11">
        <v>81.8</v>
      </c>
      <c r="J16" s="14"/>
    </row>
    <row r="17" spans="1:10" s="8" customFormat="1" ht="35.25" customHeight="1">
      <c r="A17" s="9">
        <v>15</v>
      </c>
      <c r="B17" s="10" t="str">
        <f>"潘娅琴"</f>
        <v>潘娅琴</v>
      </c>
      <c r="C17" s="10" t="s">
        <v>7</v>
      </c>
      <c r="D17" s="10" t="s">
        <v>6</v>
      </c>
      <c r="E17" s="10" t="str">
        <f t="shared" si="1"/>
        <v>E2024019</v>
      </c>
      <c r="F17" s="10"/>
      <c r="G17" s="11" t="s">
        <v>56</v>
      </c>
      <c r="H17" s="11">
        <v>81.400000000000006</v>
      </c>
      <c r="I17" s="11">
        <v>81.400000000000006</v>
      </c>
      <c r="J17" s="15"/>
    </row>
    <row r="18" spans="1:10" s="8" customFormat="1" ht="35.25" customHeight="1">
      <c r="A18" s="9">
        <v>16</v>
      </c>
      <c r="B18" s="10" t="str">
        <f>"张晨曦"</f>
        <v>张晨曦</v>
      </c>
      <c r="C18" s="10" t="s">
        <v>9</v>
      </c>
      <c r="D18" s="10" t="s">
        <v>8</v>
      </c>
      <c r="E18" s="10" t="str">
        <f t="shared" ref="E18:E21" si="2">"E2024020"</f>
        <v>E2024020</v>
      </c>
      <c r="F18" s="10" t="s">
        <v>33</v>
      </c>
      <c r="G18" s="11">
        <v>86.48</v>
      </c>
      <c r="H18" s="11">
        <v>80.8</v>
      </c>
      <c r="I18" s="11">
        <v>80.8</v>
      </c>
      <c r="J18" s="13" t="s">
        <v>57</v>
      </c>
    </row>
    <row r="19" spans="1:10" s="8" customFormat="1" ht="35.25" customHeight="1">
      <c r="A19" s="9">
        <v>17</v>
      </c>
      <c r="B19" s="10" t="str">
        <f>"杨宬浠"</f>
        <v>杨宬浠</v>
      </c>
      <c r="C19" s="10" t="s">
        <v>9</v>
      </c>
      <c r="D19" s="10" t="s">
        <v>8</v>
      </c>
      <c r="E19" s="10" t="str">
        <f t="shared" si="2"/>
        <v>E2024020</v>
      </c>
      <c r="F19" s="10" t="s">
        <v>31</v>
      </c>
      <c r="G19" s="11">
        <v>84.61</v>
      </c>
      <c r="H19" s="11">
        <v>83.8</v>
      </c>
      <c r="I19" s="11">
        <v>83.8</v>
      </c>
      <c r="J19" s="14"/>
    </row>
    <row r="20" spans="1:10" s="8" customFormat="1" ht="35.25" customHeight="1">
      <c r="A20" s="9">
        <v>18</v>
      </c>
      <c r="B20" s="10" t="str">
        <f>"向东 "</f>
        <v xml:space="preserve">向东 </v>
      </c>
      <c r="C20" s="10" t="s">
        <v>9</v>
      </c>
      <c r="D20" s="10" t="s">
        <v>8</v>
      </c>
      <c r="E20" s="10" t="str">
        <f t="shared" si="2"/>
        <v>E2024020</v>
      </c>
      <c r="F20" s="10" t="s">
        <v>32</v>
      </c>
      <c r="G20" s="11">
        <v>83.26</v>
      </c>
      <c r="H20" s="11">
        <v>83</v>
      </c>
      <c r="I20" s="11">
        <v>83</v>
      </c>
      <c r="J20" s="14"/>
    </row>
    <row r="21" spans="1:10" s="8" customFormat="1" ht="35.25" customHeight="1">
      <c r="A21" s="9">
        <v>19</v>
      </c>
      <c r="B21" s="10" t="str">
        <f>"冉海燕"</f>
        <v>冉海燕</v>
      </c>
      <c r="C21" s="10" t="s">
        <v>9</v>
      </c>
      <c r="D21" s="10" t="s">
        <v>8</v>
      </c>
      <c r="E21" s="10" t="str">
        <f t="shared" si="2"/>
        <v>E2024020</v>
      </c>
      <c r="F21" s="10"/>
      <c r="G21" s="11" t="s">
        <v>56</v>
      </c>
      <c r="H21" s="11">
        <v>82.8</v>
      </c>
      <c r="I21" s="11">
        <v>82.8</v>
      </c>
      <c r="J21" s="15"/>
    </row>
    <row r="22" spans="1:10" s="8" customFormat="1" ht="35.25" customHeight="1">
      <c r="A22" s="9">
        <v>20</v>
      </c>
      <c r="B22" s="10" t="str">
        <f>"刘远朝"</f>
        <v>刘远朝</v>
      </c>
      <c r="C22" s="10" t="s">
        <v>10</v>
      </c>
      <c r="D22" s="10" t="s">
        <v>4</v>
      </c>
      <c r="E22" s="10" t="str">
        <f t="shared" ref="E22:E26" si="3">"E2024021"</f>
        <v>E2024021</v>
      </c>
      <c r="F22" s="10" t="s">
        <v>17</v>
      </c>
      <c r="G22" s="11">
        <v>83.42</v>
      </c>
      <c r="H22" s="11">
        <v>78</v>
      </c>
      <c r="I22" s="11">
        <v>78</v>
      </c>
      <c r="J22" s="13" t="s">
        <v>57</v>
      </c>
    </row>
    <row r="23" spans="1:10" s="8" customFormat="1" ht="35.25" customHeight="1">
      <c r="A23" s="9">
        <v>21</v>
      </c>
      <c r="B23" s="10" t="str">
        <f>"谭堃"</f>
        <v>谭堃</v>
      </c>
      <c r="C23" s="10" t="s">
        <v>10</v>
      </c>
      <c r="D23" s="10" t="s">
        <v>4</v>
      </c>
      <c r="E23" s="10" t="str">
        <f t="shared" si="3"/>
        <v>E2024021</v>
      </c>
      <c r="F23" s="10" t="s">
        <v>18</v>
      </c>
      <c r="G23" s="11">
        <v>80.81</v>
      </c>
      <c r="H23" s="11">
        <v>78</v>
      </c>
      <c r="I23" s="11">
        <v>78</v>
      </c>
      <c r="J23" s="14"/>
    </row>
    <row r="24" spans="1:10" s="8" customFormat="1" ht="35.25" customHeight="1">
      <c r="A24" s="9">
        <v>22</v>
      </c>
      <c r="B24" s="10" t="str">
        <f>"郑磊"</f>
        <v>郑磊</v>
      </c>
      <c r="C24" s="10" t="s">
        <v>10</v>
      </c>
      <c r="D24" s="10" t="s">
        <v>4</v>
      </c>
      <c r="E24" s="10" t="str">
        <f t="shared" si="3"/>
        <v>E2024021</v>
      </c>
      <c r="F24" s="10" t="s">
        <v>16</v>
      </c>
      <c r="G24" s="11">
        <v>76.44</v>
      </c>
      <c r="H24" s="11">
        <v>80.7</v>
      </c>
      <c r="I24" s="11">
        <v>80.7</v>
      </c>
      <c r="J24" s="14"/>
    </row>
    <row r="25" spans="1:10" s="8" customFormat="1" ht="35.25" customHeight="1">
      <c r="A25" s="9">
        <v>23</v>
      </c>
      <c r="B25" s="10" t="s">
        <v>47</v>
      </c>
      <c r="C25" s="10" t="s">
        <v>10</v>
      </c>
      <c r="D25" s="10" t="s">
        <v>4</v>
      </c>
      <c r="E25" s="10" t="str">
        <f t="shared" si="3"/>
        <v>E2024021</v>
      </c>
      <c r="F25" s="10"/>
      <c r="G25" s="11" t="s">
        <v>56</v>
      </c>
      <c r="H25" s="11">
        <v>74.400000000000006</v>
      </c>
      <c r="I25" s="11">
        <v>74.400000000000006</v>
      </c>
      <c r="J25" s="14"/>
    </row>
    <row r="26" spans="1:10" s="8" customFormat="1" ht="35.25" customHeight="1">
      <c r="A26" s="9">
        <v>24</v>
      </c>
      <c r="B26" s="10" t="s">
        <v>48</v>
      </c>
      <c r="C26" s="10" t="s">
        <v>10</v>
      </c>
      <c r="D26" s="10" t="s">
        <v>4</v>
      </c>
      <c r="E26" s="10" t="str">
        <f t="shared" si="3"/>
        <v>E2024021</v>
      </c>
      <c r="F26" s="10"/>
      <c r="G26" s="11" t="s">
        <v>56</v>
      </c>
      <c r="H26" s="11">
        <v>82.8</v>
      </c>
      <c r="I26" s="11">
        <v>82.8</v>
      </c>
      <c r="J26" s="15"/>
    </row>
    <row r="27" spans="1:10" s="8" customFormat="1" ht="37.5" customHeight="1">
      <c r="A27" s="9">
        <v>25</v>
      </c>
      <c r="B27" s="10" t="str">
        <f>"吕宗康"</f>
        <v>吕宗康</v>
      </c>
      <c r="C27" s="10" t="s">
        <v>10</v>
      </c>
      <c r="D27" s="10" t="s">
        <v>11</v>
      </c>
      <c r="E27" s="10" t="str">
        <f t="shared" ref="E27:E31" si="4">"E2024022"</f>
        <v>E2024022</v>
      </c>
      <c r="F27" s="10" t="s">
        <v>36</v>
      </c>
      <c r="G27" s="11">
        <v>81.75</v>
      </c>
      <c r="H27" s="11">
        <v>81.400000000000006</v>
      </c>
      <c r="I27" s="11">
        <v>81.400000000000006</v>
      </c>
      <c r="J27" s="13" t="s">
        <v>57</v>
      </c>
    </row>
    <row r="28" spans="1:10" s="8" customFormat="1" ht="37.5" customHeight="1">
      <c r="A28" s="9">
        <v>26</v>
      </c>
      <c r="B28" s="10" t="str">
        <f>"韦玮"</f>
        <v>韦玮</v>
      </c>
      <c r="C28" s="10" t="s">
        <v>10</v>
      </c>
      <c r="D28" s="10" t="s">
        <v>11</v>
      </c>
      <c r="E28" s="10" t="str">
        <f t="shared" si="4"/>
        <v>E2024022</v>
      </c>
      <c r="F28" s="10" t="s">
        <v>35</v>
      </c>
      <c r="G28" s="11">
        <v>81.099999999999994</v>
      </c>
      <c r="H28" s="11">
        <v>84.2</v>
      </c>
      <c r="I28" s="11">
        <v>84.2</v>
      </c>
      <c r="J28" s="14"/>
    </row>
    <row r="29" spans="1:10" s="8" customFormat="1" ht="37.5" customHeight="1">
      <c r="A29" s="9">
        <v>27</v>
      </c>
      <c r="B29" s="10" t="str">
        <f>"王顺疆"</f>
        <v>王顺疆</v>
      </c>
      <c r="C29" s="10" t="s">
        <v>10</v>
      </c>
      <c r="D29" s="10" t="s">
        <v>11</v>
      </c>
      <c r="E29" s="10" t="str">
        <f t="shared" si="4"/>
        <v>E2024022</v>
      </c>
      <c r="F29" s="10" t="s">
        <v>34</v>
      </c>
      <c r="G29" s="11">
        <v>80.38</v>
      </c>
      <c r="H29" s="11">
        <v>79.400000000000006</v>
      </c>
      <c r="I29" s="11">
        <v>79.400000000000006</v>
      </c>
      <c r="J29" s="14"/>
    </row>
    <row r="30" spans="1:10" s="8" customFormat="1" ht="37.5" customHeight="1">
      <c r="A30" s="9">
        <v>28</v>
      </c>
      <c r="B30" s="10" t="s">
        <v>49</v>
      </c>
      <c r="C30" s="10" t="s">
        <v>10</v>
      </c>
      <c r="D30" s="10" t="s">
        <v>11</v>
      </c>
      <c r="E30" s="10" t="str">
        <f t="shared" si="4"/>
        <v>E2024022</v>
      </c>
      <c r="F30" s="10"/>
      <c r="G30" s="11" t="s">
        <v>56</v>
      </c>
      <c r="H30" s="11">
        <v>80.2</v>
      </c>
      <c r="I30" s="11">
        <v>80.2</v>
      </c>
      <c r="J30" s="14"/>
    </row>
    <row r="31" spans="1:10" s="8" customFormat="1" ht="37.5" customHeight="1">
      <c r="A31" s="9">
        <v>29</v>
      </c>
      <c r="B31" s="10" t="s">
        <v>50</v>
      </c>
      <c r="C31" s="10" t="s">
        <v>10</v>
      </c>
      <c r="D31" s="10" t="s">
        <v>11</v>
      </c>
      <c r="E31" s="10" t="str">
        <f t="shared" si="4"/>
        <v>E2024022</v>
      </c>
      <c r="F31" s="10"/>
      <c r="G31" s="11" t="s">
        <v>56</v>
      </c>
      <c r="H31" s="11">
        <v>82.6</v>
      </c>
      <c r="I31" s="11">
        <v>82.6</v>
      </c>
      <c r="J31" s="15"/>
    </row>
    <row r="32" spans="1:10" s="8" customFormat="1" ht="37.5" customHeight="1">
      <c r="A32" s="9">
        <v>30</v>
      </c>
      <c r="B32" s="10" t="str">
        <f>"蒋涛"</f>
        <v>蒋涛</v>
      </c>
      <c r="C32" s="10" t="s">
        <v>12</v>
      </c>
      <c r="D32" s="10" t="s">
        <v>4</v>
      </c>
      <c r="E32" s="10" t="str">
        <f t="shared" ref="E32:E35" si="5">"E2024023"</f>
        <v>E2024023</v>
      </c>
      <c r="F32" s="10" t="s">
        <v>19</v>
      </c>
      <c r="G32" s="11">
        <v>87.19</v>
      </c>
      <c r="H32" s="11">
        <v>80.8</v>
      </c>
      <c r="I32" s="11">
        <v>80.8</v>
      </c>
      <c r="J32" s="13" t="s">
        <v>57</v>
      </c>
    </row>
    <row r="33" spans="1:10" s="8" customFormat="1" ht="37.5" customHeight="1">
      <c r="A33" s="9">
        <v>31</v>
      </c>
      <c r="B33" s="10" t="str">
        <f>"曹鹏飞"</f>
        <v>曹鹏飞</v>
      </c>
      <c r="C33" s="10" t="s">
        <v>12</v>
      </c>
      <c r="D33" s="10" t="s">
        <v>4</v>
      </c>
      <c r="E33" s="10" t="str">
        <f t="shared" si="5"/>
        <v>E2024023</v>
      </c>
      <c r="F33" s="10" t="s">
        <v>20</v>
      </c>
      <c r="G33" s="11">
        <v>82.38</v>
      </c>
      <c r="H33" s="11">
        <v>82.9</v>
      </c>
      <c r="I33" s="11">
        <v>82.9</v>
      </c>
      <c r="J33" s="14"/>
    </row>
    <row r="34" spans="1:10" s="8" customFormat="1" ht="37.5" customHeight="1">
      <c r="A34" s="9">
        <v>32</v>
      </c>
      <c r="B34" s="10" t="str">
        <f>"郭磊"</f>
        <v>郭磊</v>
      </c>
      <c r="C34" s="10" t="s">
        <v>12</v>
      </c>
      <c r="D34" s="10" t="s">
        <v>4</v>
      </c>
      <c r="E34" s="10" t="str">
        <f t="shared" si="5"/>
        <v>E2024023</v>
      </c>
      <c r="F34" s="10" t="s">
        <v>21</v>
      </c>
      <c r="G34" s="11">
        <v>79.34</v>
      </c>
      <c r="H34" s="11">
        <v>81.2</v>
      </c>
      <c r="I34" s="11">
        <v>81.2</v>
      </c>
      <c r="J34" s="14"/>
    </row>
    <row r="35" spans="1:10" s="8" customFormat="1" ht="37.5" customHeight="1">
      <c r="A35" s="9">
        <v>33</v>
      </c>
      <c r="B35" s="10" t="s">
        <v>51</v>
      </c>
      <c r="C35" s="10" t="s">
        <v>12</v>
      </c>
      <c r="D35" s="10" t="s">
        <v>4</v>
      </c>
      <c r="E35" s="10" t="str">
        <f t="shared" si="5"/>
        <v>E2024023</v>
      </c>
      <c r="F35" s="10"/>
      <c r="G35" s="11" t="s">
        <v>56</v>
      </c>
      <c r="H35" s="11">
        <v>78.3</v>
      </c>
      <c r="I35" s="11">
        <v>78.3</v>
      </c>
      <c r="J35" s="15"/>
    </row>
    <row r="36" spans="1:10" s="8" customFormat="1" ht="37.5" customHeight="1">
      <c r="A36" s="9">
        <v>34</v>
      </c>
      <c r="B36" s="10" t="str">
        <f>"候宗莲"</f>
        <v>候宗莲</v>
      </c>
      <c r="C36" s="10" t="s">
        <v>14</v>
      </c>
      <c r="D36" s="10" t="s">
        <v>13</v>
      </c>
      <c r="E36" s="10" t="str">
        <f t="shared" ref="E36:E38" si="6">"E2024024"</f>
        <v>E2024024</v>
      </c>
      <c r="F36" s="10" t="s">
        <v>37</v>
      </c>
      <c r="G36" s="11">
        <v>84.62</v>
      </c>
      <c r="H36" s="11">
        <v>80.599999999999994</v>
      </c>
      <c r="I36" s="11">
        <f>G36*0.4+H36*0.6</f>
        <v>82.207999999999998</v>
      </c>
      <c r="J36" s="9"/>
    </row>
    <row r="37" spans="1:10" s="8" customFormat="1" ht="37.5" customHeight="1">
      <c r="A37" s="9">
        <v>35</v>
      </c>
      <c r="B37" s="10" t="str">
        <f>"黄丽娟"</f>
        <v>黄丽娟</v>
      </c>
      <c r="C37" s="10" t="s">
        <v>14</v>
      </c>
      <c r="D37" s="10" t="s">
        <v>13</v>
      </c>
      <c r="E37" s="10" t="str">
        <f t="shared" si="6"/>
        <v>E2024024</v>
      </c>
      <c r="F37" s="10" t="s">
        <v>38</v>
      </c>
      <c r="G37" s="11">
        <v>84.55</v>
      </c>
      <c r="H37" s="11">
        <v>84.2</v>
      </c>
      <c r="I37" s="11">
        <f t="shared" ref="I37:I38" si="7">G37*0.4+H37*0.6</f>
        <v>84.34</v>
      </c>
      <c r="J37" s="9"/>
    </row>
    <row r="38" spans="1:10" s="8" customFormat="1" ht="37.5" customHeight="1">
      <c r="A38" s="9">
        <v>36</v>
      </c>
      <c r="B38" s="10" t="str">
        <f>"王美龄"</f>
        <v>王美龄</v>
      </c>
      <c r="C38" s="10" t="s">
        <v>14</v>
      </c>
      <c r="D38" s="10" t="s">
        <v>13</v>
      </c>
      <c r="E38" s="10" t="str">
        <f t="shared" si="6"/>
        <v>E2024024</v>
      </c>
      <c r="F38" s="10" t="s">
        <v>39</v>
      </c>
      <c r="G38" s="11">
        <v>84.55</v>
      </c>
      <c r="H38" s="11">
        <v>70.2</v>
      </c>
      <c r="I38" s="11">
        <f t="shared" si="7"/>
        <v>75.94</v>
      </c>
      <c r="J38" s="9"/>
    </row>
  </sheetData>
  <sortState ref="A2:P782">
    <sortCondition ref="E2:E782"/>
    <sortCondition descending="1" ref="G2:G782"/>
  </sortState>
  <mergeCells count="7">
    <mergeCell ref="J27:J31"/>
    <mergeCell ref="J32:J35"/>
    <mergeCell ref="A1:J1"/>
    <mergeCell ref="J3:J13"/>
    <mergeCell ref="J14:J17"/>
    <mergeCell ref="J18:J21"/>
    <mergeCell ref="J22:J26"/>
  </mergeCells>
  <phoneticPr fontId="1" type="noConversion"/>
  <printOptions horizontalCentered="1"/>
  <pageMargins left="0.35433070866141736" right="0.35433070866141736" top="0.55118110236220474" bottom="0.55118110236220474" header="0.31496062992125984" footer="0.31496062992125984"/>
  <pageSetup paperSize="9" orientation="landscape" verticalDpi="300"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3</vt:i4>
      </vt:variant>
    </vt:vector>
  </HeadingPairs>
  <TitlesOfParts>
    <vt:vector size="4" baseType="lpstr">
      <vt:lpstr>面试成绩及测试总成绩</vt:lpstr>
      <vt:lpstr>面试成绩及测试总成绩!Print_Titles</vt:lpstr>
      <vt:lpstr>成绩</vt:lpstr>
      <vt:lpstr>岗位代码</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cp:lastPrinted>2025-01-11T08:11:26Z</cp:lastPrinted>
  <dcterms:created xsi:type="dcterms:W3CDTF">2024-11-07T01:48:00Z</dcterms:created>
  <dcterms:modified xsi:type="dcterms:W3CDTF">2025-01-11T08:38:51Z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A44FFD3F456E4A07B5CA8E3075244E2C</vt:lpwstr>
  </property>
  <property fmtid="{D5CDD505-2E9C-101B-9397-08002B2CF9AE}" pid="3" name="KSOProductBuildVer">
    <vt:lpwstr>2052-11.8.2.11978</vt:lpwstr>
  </property>
</Properties>
</file>