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成绩登记表 " sheetId="6" r:id="rId1"/>
  </sheets>
  <definedNames>
    <definedName name="_xlnm._FilterDatabase" localSheetId="0" hidden="1">'成绩登记表 '!$A$2:$L$21</definedName>
    <definedName name="_xlnm.Print_Titles" localSheetId="0">'成绩登记表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<sst xmlns="http://schemas.openxmlformats.org/spreadsheetml/2006/main" count="111" uniqueCount="54">
  <si>
    <t>宣恩县2025年第一次事业单位公开选聘测试总试成绩及体检人员名单</t>
  </si>
  <si>
    <t>序号</t>
  </si>
  <si>
    <t>招聘单位名称</t>
  </si>
  <si>
    <t>岗位代码</t>
  </si>
  <si>
    <t>岗位名称</t>
  </si>
  <si>
    <t>姓名</t>
  </si>
  <si>
    <t>笔试成绩</t>
  </si>
  <si>
    <t>笔试成绩折合分</t>
  </si>
  <si>
    <t>面试成绩</t>
  </si>
  <si>
    <t>面试成绩折合分</t>
  </si>
  <si>
    <t>测试总成绩</t>
  </si>
  <si>
    <t>总成绩排名</t>
  </si>
  <si>
    <t>是否体检</t>
  </si>
  <si>
    <t>宣恩县老年大学</t>
  </si>
  <si>
    <t>xp20250101</t>
  </si>
  <si>
    <t>财务党建工作岗</t>
  </si>
  <si>
    <t>张越</t>
  </si>
  <si>
    <t>/</t>
  </si>
  <si>
    <t>是</t>
  </si>
  <si>
    <t>陈娅玲</t>
  </si>
  <si>
    <t>宣恩县财政监督管理中心</t>
  </si>
  <si>
    <t>XP20250102</t>
  </si>
  <si>
    <t>财务会计岗</t>
  </si>
  <si>
    <t>叶丽</t>
  </si>
  <si>
    <t>田苗</t>
  </si>
  <si>
    <t>李尚文</t>
  </si>
  <si>
    <t>张金辉</t>
  </si>
  <si>
    <t>宣恩县财政投资评审中心</t>
  </si>
  <si>
    <t>XP20250103</t>
  </si>
  <si>
    <t>侯星宇</t>
  </si>
  <si>
    <t>宣恩县残疾人康复中心</t>
  </si>
  <si>
    <t>xp20250104</t>
  </si>
  <si>
    <t>综合业务岗</t>
  </si>
  <si>
    <t>郭磊</t>
  </si>
  <si>
    <t>曾小艳</t>
  </si>
  <si>
    <t>张迪</t>
  </si>
  <si>
    <t>宣恩县公路事业发展中心</t>
  </si>
  <si>
    <t>XP20250105</t>
  </si>
  <si>
    <t>党建工作岗</t>
  </si>
  <si>
    <t>彭臣</t>
  </si>
  <si>
    <t>苏友双</t>
  </si>
  <si>
    <t>覃章培</t>
  </si>
  <si>
    <t>宣恩县植物保护站</t>
  </si>
  <si>
    <t>xp20250106</t>
  </si>
  <si>
    <t>技术指导岗</t>
  </si>
  <si>
    <t>吴顺文</t>
  </si>
  <si>
    <t>杨玉红</t>
  </si>
  <si>
    <t>陈山山</t>
  </si>
  <si>
    <t>宣恩县职工服务中心</t>
  </si>
  <si>
    <t>xp20250107</t>
  </si>
  <si>
    <t>办公室综合岗</t>
  </si>
  <si>
    <t>廖龙凤</t>
  </si>
  <si>
    <t>徐飞辉</t>
  </si>
  <si>
    <t>曹洪瑞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</si>
</sst>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I8" sqref="I8"/>
    </sheetView>
  </sheetViews>
  <sheetFormatPr defaultColWidth="9" defaultRowHeight="13.5"/>
  <cols>
    <col min="1" max="1" width="8.125" style="7" customWidth="1"/>
    <col min="2" max="2" width="27.25" style="8" customWidth="1"/>
    <col min="3" max="3" width="14" style="8" customWidth="1"/>
    <col min="4" max="4" width="18" style="8" customWidth="1"/>
    <col min="5" max="5" width="9" style="8"/>
    <col min="6" max="6" width="15.75" style="9" customWidth="1"/>
    <col min="7" max="7" width="10.875" style="9" customWidth="1"/>
    <col min="8" max="9" width="11.875" style="10"/>
    <col min="10" max="10" width="9.875" style="10" customWidth="1"/>
    <col min="11" max="11" width="8.375" style="11" customWidth="1"/>
    <col min="12" max="12" width="7.5" style="11" customWidth="1"/>
    <col min="13" max="16384" width="9" style="8"/>
  </cols>
  <sheetData>
    <row r="1" ht="35" customHeight="1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1" customFormat="1" ht="43" customHeight="1" spans="1:12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</row>
    <row r="3" s="2" customFormat="1" ht="37" customHeight="1" spans="1:12">
      <c r="A3" s="15">
        <v>1</v>
      </c>
      <c r="B3" s="16" t="s">
        <v>13</v>
      </c>
      <c r="C3" s="16" t="s">
        <v>14</v>
      </c>
      <c r="D3" s="16" t="s">
        <v>15</v>
      </c>
      <c r="E3" s="16" t="s">
        <v>16</v>
      </c>
      <c r="F3" s="16" t="s">
        <v>17</v>
      </c>
      <c r="G3" s="17" t="s">
        <v>17</v>
      </c>
      <c r="H3" s="17">
        <v>86.5</v>
      </c>
      <c r="I3" s="17">
        <f>H3*1</f>
        <v>86.5</v>
      </c>
      <c r="J3" s="17">
        <f>I3</f>
        <v>86.5</v>
      </c>
      <c r="K3" s="28">
        <f>RANK(J3,$J$3:$J$4)</f>
        <v>1</v>
      </c>
      <c r="L3" s="28" t="s">
        <v>18</v>
      </c>
    </row>
    <row r="4" ht="37" customHeight="1" spans="1:12">
      <c r="A4" s="18">
        <v>2</v>
      </c>
      <c r="B4" s="19" t="s">
        <v>13</v>
      </c>
      <c r="C4" s="19" t="s">
        <v>14</v>
      </c>
      <c r="D4" s="19" t="s">
        <v>15</v>
      </c>
      <c r="E4" s="19" t="s">
        <v>19</v>
      </c>
      <c r="F4" s="19" t="s">
        <v>17</v>
      </c>
      <c r="G4" s="20" t="s">
        <v>17</v>
      </c>
      <c r="H4" s="20">
        <v>82.62</v>
      </c>
      <c r="I4" s="20">
        <f t="shared" ref="I4:I9" si="0">H4*1</f>
        <v>82.62</v>
      </c>
      <c r="J4" s="20">
        <f t="shared" ref="J4:J9" si="1">I4</f>
        <v>82.62</v>
      </c>
      <c r="K4" s="29">
        <f>RANK(J4,$J$3:$J$4)</f>
        <v>2</v>
      </c>
      <c r="L4" s="29"/>
    </row>
    <row r="5" s="2" customFormat="1" ht="37" customHeight="1" spans="1:12">
      <c r="A5" s="15">
        <v>3</v>
      </c>
      <c r="B5" s="16" t="s">
        <v>20</v>
      </c>
      <c r="C5" s="16" t="s">
        <v>21</v>
      </c>
      <c r="D5" s="16" t="s">
        <v>22</v>
      </c>
      <c r="E5" s="16" t="s">
        <v>23</v>
      </c>
      <c r="F5" s="16" t="s">
        <v>17</v>
      </c>
      <c r="G5" s="17" t="s">
        <v>17</v>
      </c>
      <c r="H5" s="17">
        <v>88.94</v>
      </c>
      <c r="I5" s="17">
        <f t="shared" si="0"/>
        <v>88.94</v>
      </c>
      <c r="J5" s="17">
        <f t="shared" si="1"/>
        <v>88.94</v>
      </c>
      <c r="K5" s="28">
        <f>RANK(J5,$J$5:$J$8)</f>
        <v>1</v>
      </c>
      <c r="L5" s="28" t="s">
        <v>18</v>
      </c>
    </row>
    <row r="6" s="2" customFormat="1" ht="37" customHeight="1" spans="1:12">
      <c r="A6" s="15">
        <v>4</v>
      </c>
      <c r="B6" s="16" t="s">
        <v>20</v>
      </c>
      <c r="C6" s="16" t="s">
        <v>21</v>
      </c>
      <c r="D6" s="16" t="s">
        <v>22</v>
      </c>
      <c r="E6" s="16" t="s">
        <v>24</v>
      </c>
      <c r="F6" s="16" t="s">
        <v>17</v>
      </c>
      <c r="G6" s="17" t="s">
        <v>17</v>
      </c>
      <c r="H6" s="17">
        <v>78.96</v>
      </c>
      <c r="I6" s="17">
        <f t="shared" si="0"/>
        <v>78.96</v>
      </c>
      <c r="J6" s="17">
        <f t="shared" si="1"/>
        <v>78.96</v>
      </c>
      <c r="K6" s="28">
        <f>RANK(J6,$J$5:$J$8)</f>
        <v>2</v>
      </c>
      <c r="L6" s="28" t="s">
        <v>18</v>
      </c>
    </row>
    <row r="7" ht="37" customHeight="1" spans="1:12">
      <c r="A7" s="18">
        <v>5</v>
      </c>
      <c r="B7" s="19" t="s">
        <v>20</v>
      </c>
      <c r="C7" s="19" t="s">
        <v>21</v>
      </c>
      <c r="D7" s="19" t="s">
        <v>22</v>
      </c>
      <c r="E7" s="19" t="s">
        <v>25</v>
      </c>
      <c r="F7" s="19" t="s">
        <v>17</v>
      </c>
      <c r="G7" s="20" t="s">
        <v>17</v>
      </c>
      <c r="H7" s="20">
        <v>71.12</v>
      </c>
      <c r="I7" s="20">
        <f t="shared" si="0"/>
        <v>71.12</v>
      </c>
      <c r="J7" s="20">
        <f t="shared" si="1"/>
        <v>71.12</v>
      </c>
      <c r="K7" s="29">
        <f>RANK(J7,$J$5:$J$8)</f>
        <v>3</v>
      </c>
      <c r="L7" s="29"/>
    </row>
    <row r="8" ht="37" customHeight="1" spans="1:12">
      <c r="A8" s="18">
        <v>6</v>
      </c>
      <c r="B8" s="19" t="s">
        <v>20</v>
      </c>
      <c r="C8" s="19" t="s">
        <v>21</v>
      </c>
      <c r="D8" s="19" t="s">
        <v>22</v>
      </c>
      <c r="E8" s="19" t="s">
        <v>26</v>
      </c>
      <c r="F8" s="19" t="s">
        <v>17</v>
      </c>
      <c r="G8" s="20" t="s">
        <v>17</v>
      </c>
      <c r="H8" s="20">
        <v>70.26</v>
      </c>
      <c r="I8" s="20">
        <f t="shared" si="0"/>
        <v>70.26</v>
      </c>
      <c r="J8" s="20">
        <f t="shared" si="1"/>
        <v>70.26</v>
      </c>
      <c r="K8" s="29">
        <f>RANK(J8,$J$5:$J$8)</f>
        <v>4</v>
      </c>
      <c r="L8" s="29"/>
    </row>
    <row r="9" s="2" customFormat="1" ht="37" customHeight="1" spans="1:12">
      <c r="A9" s="15">
        <v>7</v>
      </c>
      <c r="B9" s="16" t="s">
        <v>27</v>
      </c>
      <c r="C9" s="16" t="s">
        <v>28</v>
      </c>
      <c r="D9" s="16" t="s">
        <v>22</v>
      </c>
      <c r="E9" s="16" t="s">
        <v>29</v>
      </c>
      <c r="F9" s="16" t="s">
        <v>17</v>
      </c>
      <c r="G9" s="17" t="s">
        <v>17</v>
      </c>
      <c r="H9" s="17">
        <v>82.5</v>
      </c>
      <c r="I9" s="17">
        <f t="shared" si="0"/>
        <v>82.5</v>
      </c>
      <c r="J9" s="17">
        <f t="shared" si="1"/>
        <v>82.5</v>
      </c>
      <c r="K9" s="28">
        <f>RANK(J9,$J$9)</f>
        <v>1</v>
      </c>
      <c r="L9" s="28" t="s">
        <v>18</v>
      </c>
    </row>
    <row r="10" s="3" customFormat="1" ht="37" customHeight="1" spans="1:12">
      <c r="A10" s="15">
        <v>8</v>
      </c>
      <c r="B10" s="21" t="s">
        <v>30</v>
      </c>
      <c r="C10" s="21" t="s">
        <v>31</v>
      </c>
      <c r="D10" s="21" t="s">
        <v>32</v>
      </c>
      <c r="E10" s="21" t="s">
        <v>33</v>
      </c>
      <c r="F10" s="22">
        <v>77</v>
      </c>
      <c r="G10" s="22">
        <f t="shared" ref="G10:G21" si="2">F10*0.4</f>
        <v>30.8</v>
      </c>
      <c r="H10" s="22">
        <v>82.56</v>
      </c>
      <c r="I10" s="22">
        <f t="shared" ref="I10:I21" si="3">H10*0.6</f>
        <v>49.536</v>
      </c>
      <c r="J10" s="22">
        <f t="shared" ref="J10:J21" si="4">G10+I10</f>
        <v>80.336</v>
      </c>
      <c r="K10" s="28">
        <f>RANK(J10,$J$10:$J$12)</f>
        <v>1</v>
      </c>
      <c r="L10" s="28" t="s">
        <v>18</v>
      </c>
    </row>
    <row r="11" s="4" customFormat="1" ht="37" customHeight="1" spans="1:12">
      <c r="A11" s="18">
        <v>9</v>
      </c>
      <c r="B11" s="23" t="s">
        <v>30</v>
      </c>
      <c r="C11" s="23" t="s">
        <v>31</v>
      </c>
      <c r="D11" s="23" t="s">
        <v>32</v>
      </c>
      <c r="E11" s="23" t="s">
        <v>34</v>
      </c>
      <c r="F11" s="24">
        <v>73</v>
      </c>
      <c r="G11" s="24">
        <f t="shared" si="2"/>
        <v>29.2</v>
      </c>
      <c r="H11" s="24">
        <v>76.34</v>
      </c>
      <c r="I11" s="24">
        <f t="shared" si="3"/>
        <v>45.804</v>
      </c>
      <c r="J11" s="24">
        <f t="shared" si="4"/>
        <v>75.004</v>
      </c>
      <c r="K11" s="29">
        <f>RANK(J11,$J$10:$J$12)</f>
        <v>2</v>
      </c>
      <c r="L11" s="29"/>
    </row>
    <row r="12" s="4" customFormat="1" ht="37" customHeight="1" spans="1:12">
      <c r="A12" s="18">
        <v>10</v>
      </c>
      <c r="B12" s="23" t="s">
        <v>30</v>
      </c>
      <c r="C12" s="23" t="s">
        <v>31</v>
      </c>
      <c r="D12" s="23" t="s">
        <v>32</v>
      </c>
      <c r="E12" s="23" t="s">
        <v>35</v>
      </c>
      <c r="F12" s="24">
        <v>72.5</v>
      </c>
      <c r="G12" s="24">
        <f t="shared" si="2"/>
        <v>29</v>
      </c>
      <c r="H12" s="24">
        <v>75.14</v>
      </c>
      <c r="I12" s="24">
        <f t="shared" si="3"/>
        <v>45.084</v>
      </c>
      <c r="J12" s="24">
        <f t="shared" si="4"/>
        <v>74.084</v>
      </c>
      <c r="K12" s="29">
        <f>RANK(J12,$J$10:$J$12)</f>
        <v>3</v>
      </c>
      <c r="L12" s="29"/>
    </row>
    <row r="13" s="3" customFormat="1" ht="37" customHeight="1" spans="1:12">
      <c r="A13" s="15">
        <v>11</v>
      </c>
      <c r="B13" s="16" t="s">
        <v>36</v>
      </c>
      <c r="C13" s="16" t="s">
        <v>37</v>
      </c>
      <c r="D13" s="25" t="s">
        <v>38</v>
      </c>
      <c r="E13" s="16" t="s">
        <v>39</v>
      </c>
      <c r="F13" s="22">
        <v>81</v>
      </c>
      <c r="G13" s="22">
        <f t="shared" si="2"/>
        <v>32.4</v>
      </c>
      <c r="H13" s="22">
        <v>86.26</v>
      </c>
      <c r="I13" s="22">
        <f t="shared" si="3"/>
        <v>51.756</v>
      </c>
      <c r="J13" s="22">
        <f t="shared" si="4"/>
        <v>84.156</v>
      </c>
      <c r="K13" s="28">
        <f>RANK(J13,$J$13:$J$15)</f>
        <v>1</v>
      </c>
      <c r="L13" s="28" t="s">
        <v>18</v>
      </c>
    </row>
    <row r="14" s="4" customFormat="1" ht="37" customHeight="1" spans="1:12">
      <c r="A14" s="18">
        <v>12</v>
      </c>
      <c r="B14" s="19" t="s">
        <v>36</v>
      </c>
      <c r="C14" s="19" t="s">
        <v>37</v>
      </c>
      <c r="D14" s="26" t="s">
        <v>38</v>
      </c>
      <c r="E14" s="19" t="s">
        <v>40</v>
      </c>
      <c r="F14" s="27">
        <v>86</v>
      </c>
      <c r="G14" s="24">
        <f t="shared" si="2"/>
        <v>34.4</v>
      </c>
      <c r="H14" s="24">
        <v>81.66</v>
      </c>
      <c r="I14" s="24">
        <f t="shared" si="3"/>
        <v>48.996</v>
      </c>
      <c r="J14" s="24">
        <f t="shared" si="4"/>
        <v>83.396</v>
      </c>
      <c r="K14" s="29">
        <f>RANK(J14,$J$13:$J$15)</f>
        <v>2</v>
      </c>
      <c r="L14" s="29"/>
    </row>
    <row r="15" s="4" customFormat="1" ht="37" customHeight="1" spans="1:12">
      <c r="A15" s="18">
        <v>13</v>
      </c>
      <c r="B15" s="19" t="s">
        <v>36</v>
      </c>
      <c r="C15" s="19" t="s">
        <v>37</v>
      </c>
      <c r="D15" s="26" t="s">
        <v>38</v>
      </c>
      <c r="E15" s="19" t="s">
        <v>41</v>
      </c>
      <c r="F15" s="24">
        <v>80</v>
      </c>
      <c r="G15" s="24">
        <f t="shared" si="2"/>
        <v>32</v>
      </c>
      <c r="H15" s="24">
        <v>80.96</v>
      </c>
      <c r="I15" s="24">
        <f t="shared" si="3"/>
        <v>48.576</v>
      </c>
      <c r="J15" s="24">
        <f t="shared" si="4"/>
        <v>80.576</v>
      </c>
      <c r="K15" s="29">
        <f>RANK(J15,$J$13:$J$15)</f>
        <v>3</v>
      </c>
      <c r="L15" s="29"/>
    </row>
    <row r="16" s="3" customFormat="1" ht="37" customHeight="1" spans="1:12">
      <c r="A16" s="15">
        <v>14</v>
      </c>
      <c r="B16" s="16" t="s">
        <v>42</v>
      </c>
      <c r="C16" s="16" t="s">
        <v>43</v>
      </c>
      <c r="D16" s="25" t="s">
        <v>44</v>
      </c>
      <c r="E16" s="16" t="s">
        <v>45</v>
      </c>
      <c r="F16" s="22">
        <v>80</v>
      </c>
      <c r="G16" s="22">
        <f t="shared" si="2"/>
        <v>32</v>
      </c>
      <c r="H16" s="22">
        <v>82.9</v>
      </c>
      <c r="I16" s="22">
        <f t="shared" si="3"/>
        <v>49.74</v>
      </c>
      <c r="J16" s="22">
        <f t="shared" si="4"/>
        <v>81.74</v>
      </c>
      <c r="K16" s="28">
        <f>RANK(J16,$J$16:$J$18)</f>
        <v>1</v>
      </c>
      <c r="L16" s="28" t="s">
        <v>18</v>
      </c>
    </row>
    <row r="17" s="4" customFormat="1" ht="37" customHeight="1" spans="1:12">
      <c r="A17" s="18">
        <v>15</v>
      </c>
      <c r="B17" s="19" t="s">
        <v>42</v>
      </c>
      <c r="C17" s="19" t="s">
        <v>43</v>
      </c>
      <c r="D17" s="26" t="s">
        <v>44</v>
      </c>
      <c r="E17" s="19" t="s">
        <v>46</v>
      </c>
      <c r="F17" s="27">
        <v>80</v>
      </c>
      <c r="G17" s="24">
        <f t="shared" si="2"/>
        <v>32</v>
      </c>
      <c r="H17" s="24">
        <v>80.16</v>
      </c>
      <c r="I17" s="24">
        <f t="shared" si="3"/>
        <v>48.096</v>
      </c>
      <c r="J17" s="24">
        <f t="shared" si="4"/>
        <v>80.096</v>
      </c>
      <c r="K17" s="29">
        <f>RANK(J17,$J$16:$J$18)</f>
        <v>2</v>
      </c>
      <c r="L17" s="29"/>
    </row>
    <row r="18" s="4" customFormat="1" ht="37" customHeight="1" spans="1:12">
      <c r="A18" s="18">
        <v>16</v>
      </c>
      <c r="B18" s="19" t="s">
        <v>42</v>
      </c>
      <c r="C18" s="19" t="s">
        <v>43</v>
      </c>
      <c r="D18" s="26" t="s">
        <v>44</v>
      </c>
      <c r="E18" s="19" t="s">
        <v>47</v>
      </c>
      <c r="F18" s="27">
        <v>78</v>
      </c>
      <c r="G18" s="24">
        <f t="shared" si="2"/>
        <v>31.2</v>
      </c>
      <c r="H18" s="24">
        <v>73.34</v>
      </c>
      <c r="I18" s="24">
        <f t="shared" si="3"/>
        <v>44.004</v>
      </c>
      <c r="J18" s="24">
        <f t="shared" si="4"/>
        <v>75.204</v>
      </c>
      <c r="K18" s="29">
        <f>RANK(J18,$J$16:$J$18)</f>
        <v>3</v>
      </c>
      <c r="L18" s="29"/>
    </row>
    <row r="19" s="5" customFormat="1" ht="37" customHeight="1" spans="1:12">
      <c r="A19" s="15">
        <v>17</v>
      </c>
      <c r="B19" s="16" t="s">
        <v>48</v>
      </c>
      <c r="C19" s="16" t="s">
        <v>49</v>
      </c>
      <c r="D19" s="25" t="s">
        <v>50</v>
      </c>
      <c r="E19" s="15" t="s">
        <v>51</v>
      </c>
      <c r="F19" s="22">
        <v>88</v>
      </c>
      <c r="G19" s="22">
        <f t="shared" si="2"/>
        <v>35.2</v>
      </c>
      <c r="H19" s="22">
        <v>85.82</v>
      </c>
      <c r="I19" s="22">
        <f t="shared" si="3"/>
        <v>51.492</v>
      </c>
      <c r="J19" s="22">
        <f t="shared" si="4"/>
        <v>86.692</v>
      </c>
      <c r="K19" s="28">
        <f>RANK(J19,$J$19:$J$21)</f>
        <v>1</v>
      </c>
      <c r="L19" s="28" t="s">
        <v>18</v>
      </c>
    </row>
    <row r="20" s="6" customFormat="1" ht="37" customHeight="1" spans="1:12">
      <c r="A20" s="18">
        <v>18</v>
      </c>
      <c r="B20" s="19" t="s">
        <v>48</v>
      </c>
      <c r="C20" s="19" t="s">
        <v>49</v>
      </c>
      <c r="D20" s="26" t="s">
        <v>50</v>
      </c>
      <c r="E20" s="18" t="s">
        <v>52</v>
      </c>
      <c r="F20" s="24">
        <v>87</v>
      </c>
      <c r="G20" s="24">
        <f t="shared" si="2"/>
        <v>34.8</v>
      </c>
      <c r="H20" s="24">
        <v>84.24</v>
      </c>
      <c r="I20" s="24">
        <f t="shared" si="3"/>
        <v>50.544</v>
      </c>
      <c r="J20" s="24">
        <f t="shared" si="4"/>
        <v>85.344</v>
      </c>
      <c r="K20" s="29">
        <f>RANK(J20,$J$19:$J$21)</f>
        <v>2</v>
      </c>
      <c r="L20" s="29"/>
    </row>
    <row r="21" s="6" customFormat="1" ht="37" customHeight="1" spans="1:12">
      <c r="A21" s="18">
        <v>19</v>
      </c>
      <c r="B21" s="19" t="s">
        <v>48</v>
      </c>
      <c r="C21" s="19" t="s">
        <v>49</v>
      </c>
      <c r="D21" s="26" t="s">
        <v>50</v>
      </c>
      <c r="E21" s="18" t="s">
        <v>53</v>
      </c>
      <c r="F21" s="24">
        <v>85</v>
      </c>
      <c r="G21" s="24">
        <f t="shared" si="2"/>
        <v>34</v>
      </c>
      <c r="H21" s="24">
        <v>81.44</v>
      </c>
      <c r="I21" s="24">
        <f t="shared" si="3"/>
        <v>48.864</v>
      </c>
      <c r="J21" s="24">
        <f t="shared" si="4"/>
        <v>82.864</v>
      </c>
      <c r="K21" s="29">
        <f>RANK(J21,$J$19:$J$21)</f>
        <v>3</v>
      </c>
      <c r="L21" s="29"/>
    </row>
  </sheetData>
  <autoFilter xmlns:etc="http://www.wps.cn/officeDocument/2017/etCustomData" ref="A2:L21" etc:filterBottomFollowUsedRange="0">
    <sortState ref="A2:L21">
      <sortCondition ref="K2"/>
    </sortState>
    <extLst/>
  </autoFilter>
  <mergeCells count="1">
    <mergeCell ref="A1:L1"/>
  </mergeCells>
  <pageMargins left="0.786805555555556" right="0.511805555555556" top="0.904861111111111" bottom="0.786805555555556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成绩登记表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袁昌鄂</cp:lastModifiedBy>
  <dcterms:created xsi:type="dcterms:W3CDTF">2024-02-07T09:19:00Z</dcterms:created>
  <dcterms:modified xsi:type="dcterms:W3CDTF">2025-01-25T07:06:08Z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42682FEE550E49588A8EAE79E9614D3E_13</vt:lpwstr>
  </property>
  <property fmtid="{D5CDD505-2E9C-101B-9397-08002B2CF9AE}" pid="3" name="KSOProductBuildVer">
    <vt:lpwstr>2052-12.1.0.19770</vt:lpwstr>
  </property>
</Properties>
</file>