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登记表 " sheetId="6" r:id="rId1"/>
  </sheets>
  <definedNames>
    <definedName name="_xlnm._FilterDatabase" localSheetId="0" hidden="1">'成绩登记表 '!$A$2:$L$36</definedName>
    <definedName name="_xlnm.Print_Titles" localSheetId="0">'成绩登记表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<sst xmlns="http://schemas.openxmlformats.org/spreadsheetml/2006/main" count="258" uniqueCount="100">
  <si>
    <t>宣恩县2025年第二次事业单位公开选聘测试总试成绩及体检人员名单</t>
  </si>
  <si>
    <t>总序号</t>
  </si>
  <si>
    <t>招聘单位名称</t>
  </si>
  <si>
    <t>岗位代码</t>
  </si>
  <si>
    <t>岗位名称</t>
  </si>
  <si>
    <t>姓名</t>
  </si>
  <si>
    <t>笔试成绩</t>
  </si>
  <si>
    <t>笔试成绩折合分</t>
  </si>
  <si>
    <t>面试成绩</t>
  </si>
  <si>
    <t>面试成绩折合分</t>
  </si>
  <si>
    <t>测试总成绩</t>
  </si>
  <si>
    <t>总成绩排名</t>
  </si>
  <si>
    <t>是否体检</t>
  </si>
  <si>
    <t>05</t>
  </si>
  <si>
    <t>县城管综合执法大队</t>
  </si>
  <si>
    <t>XP20250201</t>
  </si>
  <si>
    <t>城管执法岗①</t>
  </si>
  <si>
    <t>蒯鹏</t>
  </si>
  <si>
    <t>/</t>
  </si>
  <si>
    <t>体检</t>
  </si>
  <si>
    <t>01</t>
  </si>
  <si>
    <t>曹洪瑞</t>
  </si>
  <si>
    <t>02</t>
  </si>
  <si>
    <t>姚茂盛</t>
  </si>
  <si>
    <t>04</t>
  </si>
  <si>
    <t>赵慕华</t>
  </si>
  <si>
    <t>03</t>
  </si>
  <si>
    <t>姚宗竹</t>
  </si>
  <si>
    <t>缺考</t>
  </si>
  <si>
    <t>08</t>
  </si>
  <si>
    <t>XP20250202</t>
  </si>
  <si>
    <t>城管执法岗②</t>
  </si>
  <si>
    <t>徐飞辉</t>
  </si>
  <si>
    <t>06</t>
  </si>
  <si>
    <t>张晏维</t>
  </si>
  <si>
    <t>07</t>
  </si>
  <si>
    <t>周芳</t>
  </si>
  <si>
    <t>10</t>
  </si>
  <si>
    <t>张迪</t>
  </si>
  <si>
    <t>12</t>
  </si>
  <si>
    <t>许思进</t>
  </si>
  <si>
    <t>13</t>
  </si>
  <si>
    <t>蔡升旗</t>
  </si>
  <si>
    <t>09</t>
  </si>
  <si>
    <t>杨胜望</t>
  </si>
  <si>
    <t>11</t>
  </si>
  <si>
    <t>谭田</t>
  </si>
  <si>
    <t>14</t>
  </si>
  <si>
    <t>宣恩县交通运输综合执法大队</t>
  </si>
  <si>
    <t>xp20250203</t>
  </si>
  <si>
    <t>交通执法岗①</t>
  </si>
  <si>
    <t>杨冯瑞</t>
  </si>
  <si>
    <t>17</t>
  </si>
  <si>
    <t>葛俊宏</t>
  </si>
  <si>
    <t>15</t>
  </si>
  <si>
    <t>杨磊</t>
  </si>
  <si>
    <t>16</t>
  </si>
  <si>
    <t>卢健康</t>
  </si>
  <si>
    <t>18</t>
  </si>
  <si>
    <t>田瑞</t>
  </si>
  <si>
    <t>19</t>
  </si>
  <si>
    <t>苏友双</t>
  </si>
  <si>
    <t>26</t>
  </si>
  <si>
    <t>xp20250204</t>
  </si>
  <si>
    <t>交通执法岗②</t>
  </si>
  <si>
    <t>彭臣</t>
  </si>
  <si>
    <t>29</t>
  </si>
  <si>
    <t>王隆辉</t>
  </si>
  <si>
    <t>27</t>
  </si>
  <si>
    <t>杨恒</t>
  </si>
  <si>
    <t>25</t>
  </si>
  <si>
    <t>向世沛</t>
  </si>
  <si>
    <t>30</t>
  </si>
  <si>
    <t>叶林宝</t>
  </si>
  <si>
    <t>28</t>
  </si>
  <si>
    <t>廖伟</t>
  </si>
  <si>
    <t>37</t>
  </si>
  <si>
    <t>宣恩县文化和旅游市场综合执法大队</t>
  </si>
  <si>
    <t>xp20250205</t>
  </si>
  <si>
    <t>文旅执法岗</t>
  </si>
  <si>
    <t>崔倩</t>
  </si>
  <si>
    <t>34</t>
  </si>
  <si>
    <t>杨玉红</t>
  </si>
  <si>
    <t>32</t>
  </si>
  <si>
    <t>秦鸿灯</t>
  </si>
  <si>
    <t>38</t>
  </si>
  <si>
    <t>王晶</t>
  </si>
  <si>
    <t>35</t>
  </si>
  <si>
    <t>陈山山</t>
  </si>
  <si>
    <t>33</t>
  </si>
  <si>
    <t>胡轶</t>
  </si>
  <si>
    <t>36</t>
  </si>
  <si>
    <t>程令华</t>
  </si>
  <si>
    <t>31</t>
  </si>
  <si>
    <t>曾勇</t>
  </si>
  <si>
    <t>39</t>
  </si>
  <si>
    <t>宣恩县农业综合执法大队</t>
  </si>
  <si>
    <t>xp20250206</t>
  </si>
  <si>
    <t>农业执法岗</t>
  </si>
  <si>
    <t>郝亚丽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</si>
</sst>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zoomScale="115" zoomScaleNormal="115" workbookViewId="0">
      <selection activeCell="H14" sqref="H14"/>
    </sheetView>
  </sheetViews>
  <sheetFormatPr defaultColWidth="9" defaultRowHeight="13.5"/>
  <cols>
    <col min="1" max="1" width="8.875" style="5" customWidth="1"/>
    <col min="2" max="2" width="17" style="6" customWidth="1"/>
    <col min="3" max="3" width="18" style="6" customWidth="1"/>
    <col min="4" max="4" width="9" style="6"/>
    <col min="5" max="5" width="15.75" style="7" customWidth="1"/>
    <col min="6" max="7" width="10.875" style="7" customWidth="1"/>
    <col min="8" max="9" width="11.875" style="8"/>
    <col min="10" max="10" width="9.875" style="8" customWidth="1"/>
    <col min="11" max="11" width="8.375" style="9" customWidth="1"/>
    <col min="12" max="12" width="7.5" style="9" customWidth="1"/>
    <col min="13" max="16384" width="9" style="6"/>
  </cols>
  <sheetData>
    <row r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43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26" customHeight="1" spans="1:12">
      <c r="A3" s="29" t="s">
        <v>13</v>
      </c>
      <c r="B3" s="12" t="s">
        <v>14</v>
      </c>
      <c r="C3" s="12" t="s">
        <v>15</v>
      </c>
      <c r="D3" s="13" t="s">
        <v>16</v>
      </c>
      <c r="E3" s="14" t="s">
        <v>17</v>
      </c>
      <c r="F3" s="12" t="s">
        <v>18</v>
      </c>
      <c r="G3" s="12" t="s">
        <v>18</v>
      </c>
      <c r="H3" s="15">
        <v>82.96</v>
      </c>
      <c r="I3" s="18">
        <f>H3*1</f>
        <v>82.96</v>
      </c>
      <c r="J3" s="15">
        <f>I3</f>
        <v>82.96</v>
      </c>
      <c r="K3" s="27">
        <f>RANK(J3,$J$3:$J$6)</f>
        <v>1</v>
      </c>
      <c r="L3" s="28" t="s">
        <v>19</v>
      </c>
    </row>
    <row r="4" s="2" customFormat="1" ht="26" customHeight="1" spans="1:12">
      <c r="A4" s="29" t="s">
        <v>20</v>
      </c>
      <c r="B4" s="16" t="s">
        <v>14</v>
      </c>
      <c r="C4" s="16" t="s">
        <v>15</v>
      </c>
      <c r="D4" s="16" t="s">
        <v>16</v>
      </c>
      <c r="E4" s="17" t="s">
        <v>21</v>
      </c>
      <c r="F4" s="12" t="s">
        <v>18</v>
      </c>
      <c r="G4" s="12" t="s">
        <v>18</v>
      </c>
      <c r="H4" s="18">
        <v>81.52</v>
      </c>
      <c r="I4" s="18">
        <f>H4*1</f>
        <v>81.52</v>
      </c>
      <c r="J4" s="18">
        <f>I4</f>
        <v>81.52</v>
      </c>
      <c r="K4" s="27">
        <f>RANK(J4,$J$3:$J$6)</f>
        <v>2</v>
      </c>
      <c r="L4" s="28" t="s">
        <v>19</v>
      </c>
    </row>
    <row r="5" s="2" customFormat="1" ht="26" customHeight="1" spans="1:12">
      <c r="A5" s="29" t="s">
        <v>22</v>
      </c>
      <c r="B5" s="16" t="s">
        <v>14</v>
      </c>
      <c r="C5" s="16" t="s">
        <v>15</v>
      </c>
      <c r="D5" s="16" t="s">
        <v>16</v>
      </c>
      <c r="E5" s="17" t="s">
        <v>23</v>
      </c>
      <c r="F5" s="12" t="s">
        <v>18</v>
      </c>
      <c r="G5" s="12" t="s">
        <v>18</v>
      </c>
      <c r="H5" s="15">
        <v>78.04</v>
      </c>
      <c r="I5" s="18">
        <f>H5*1</f>
        <v>78.04</v>
      </c>
      <c r="J5" s="15">
        <f>I5</f>
        <v>78.04</v>
      </c>
      <c r="K5" s="27">
        <f>RANK(J5,$J$3:$J$6)</f>
        <v>3</v>
      </c>
      <c r="L5" s="28"/>
    </row>
    <row r="6" s="2" customFormat="1" ht="26" customHeight="1" spans="1:12">
      <c r="A6" s="29" t="s">
        <v>24</v>
      </c>
      <c r="B6" s="12" t="s">
        <v>14</v>
      </c>
      <c r="C6" s="12" t="s">
        <v>15</v>
      </c>
      <c r="D6" s="13" t="s">
        <v>16</v>
      </c>
      <c r="E6" s="14" t="s">
        <v>25</v>
      </c>
      <c r="F6" s="12" t="s">
        <v>18</v>
      </c>
      <c r="G6" s="12" t="s">
        <v>18</v>
      </c>
      <c r="H6" s="18">
        <v>0</v>
      </c>
      <c r="I6" s="18">
        <f>H6*1</f>
        <v>0</v>
      </c>
      <c r="J6" s="18">
        <f>I6</f>
        <v>0</v>
      </c>
      <c r="K6" s="27">
        <f>RANK(J6,$J$3:$J$6)</f>
        <v>4</v>
      </c>
      <c r="L6" s="27"/>
    </row>
    <row r="7" s="2" customFormat="1" ht="26" customHeight="1" spans="1:12">
      <c r="A7" s="29" t="s">
        <v>26</v>
      </c>
      <c r="B7" s="16" t="s">
        <v>14</v>
      </c>
      <c r="C7" s="16" t="s">
        <v>15</v>
      </c>
      <c r="D7" s="16" t="s">
        <v>16</v>
      </c>
      <c r="E7" s="17" t="s">
        <v>27</v>
      </c>
      <c r="F7" s="12" t="s">
        <v>18</v>
      </c>
      <c r="G7" s="12" t="s">
        <v>18</v>
      </c>
      <c r="H7" s="18" t="s">
        <v>28</v>
      </c>
      <c r="I7" s="18"/>
      <c r="J7" s="18"/>
      <c r="K7" s="27"/>
      <c r="L7" s="27"/>
    </row>
    <row r="8" s="2" customFormat="1" ht="26" customHeight="1" spans="1:12">
      <c r="A8" s="29" t="s">
        <v>29</v>
      </c>
      <c r="B8" s="12" t="s">
        <v>14</v>
      </c>
      <c r="C8" s="12" t="s">
        <v>30</v>
      </c>
      <c r="D8" s="13" t="s">
        <v>31</v>
      </c>
      <c r="E8" s="14" t="s">
        <v>32</v>
      </c>
      <c r="F8" s="12" t="s">
        <v>18</v>
      </c>
      <c r="G8" s="12" t="s">
        <v>18</v>
      </c>
      <c r="H8" s="19">
        <v>87.06</v>
      </c>
      <c r="I8" s="18">
        <f>H8*1</f>
        <v>87.06</v>
      </c>
      <c r="J8" s="18">
        <f>I8</f>
        <v>87.06</v>
      </c>
      <c r="K8" s="28">
        <f>RANK(J8,$J$8:$J$15)</f>
        <v>1</v>
      </c>
      <c r="L8" s="27" t="s">
        <v>19</v>
      </c>
    </row>
    <row r="9" s="2" customFormat="1" ht="26" customHeight="1" spans="1:12">
      <c r="A9" s="29" t="s">
        <v>33</v>
      </c>
      <c r="B9" s="20" t="s">
        <v>14</v>
      </c>
      <c r="C9" s="20" t="s">
        <v>30</v>
      </c>
      <c r="D9" s="21" t="s">
        <v>31</v>
      </c>
      <c r="E9" s="22" t="s">
        <v>34</v>
      </c>
      <c r="F9" s="12" t="s">
        <v>18</v>
      </c>
      <c r="G9" s="12" t="s">
        <v>18</v>
      </c>
      <c r="H9" s="15">
        <v>86.6</v>
      </c>
      <c r="I9" s="18">
        <f>H9*1</f>
        <v>86.6</v>
      </c>
      <c r="J9" s="15">
        <f>I9</f>
        <v>86.6</v>
      </c>
      <c r="K9" s="28">
        <f>RANK(J9,$J$8:$J$15)</f>
        <v>2</v>
      </c>
      <c r="L9" s="27" t="s">
        <v>19</v>
      </c>
    </row>
    <row r="10" s="3" customFormat="1" ht="26" customHeight="1" spans="1:12">
      <c r="A10" s="29" t="s">
        <v>35</v>
      </c>
      <c r="B10" s="20" t="s">
        <v>14</v>
      </c>
      <c r="C10" s="20" t="s">
        <v>30</v>
      </c>
      <c r="D10" s="21" t="s">
        <v>31</v>
      </c>
      <c r="E10" s="22" t="s">
        <v>36</v>
      </c>
      <c r="F10" s="12" t="s">
        <v>18</v>
      </c>
      <c r="G10" s="12" t="s">
        <v>18</v>
      </c>
      <c r="H10" s="18">
        <v>84.44</v>
      </c>
      <c r="I10" s="18">
        <f>H10*1</f>
        <v>84.44</v>
      </c>
      <c r="J10" s="18">
        <f>I10</f>
        <v>84.44</v>
      </c>
      <c r="K10" s="28">
        <f>RANK(J10,$J$8:$J$15)</f>
        <v>3</v>
      </c>
      <c r="L10" s="27" t="s">
        <v>19</v>
      </c>
    </row>
    <row r="11" s="3" customFormat="1" ht="26" customHeight="1" spans="1:12">
      <c r="A11" s="29" t="s">
        <v>37</v>
      </c>
      <c r="B11" s="20" t="s">
        <v>14</v>
      </c>
      <c r="C11" s="20" t="s">
        <v>30</v>
      </c>
      <c r="D11" s="21" t="s">
        <v>31</v>
      </c>
      <c r="E11" s="22" t="s">
        <v>38</v>
      </c>
      <c r="F11" s="12" t="s">
        <v>18</v>
      </c>
      <c r="G11" s="12" t="s">
        <v>18</v>
      </c>
      <c r="H11" s="23">
        <v>79.42</v>
      </c>
      <c r="I11" s="18">
        <f>H11*1</f>
        <v>79.42</v>
      </c>
      <c r="J11" s="18">
        <f>I11</f>
        <v>79.42</v>
      </c>
      <c r="K11" s="28">
        <f>RANK(J11,$J$8:$J$15)</f>
        <v>4</v>
      </c>
      <c r="L11" s="28"/>
    </row>
    <row r="12" s="3" customFormat="1" ht="26" customHeight="1" spans="1:12">
      <c r="A12" s="29" t="s">
        <v>39</v>
      </c>
      <c r="B12" s="20" t="s">
        <v>14</v>
      </c>
      <c r="C12" s="20" t="s">
        <v>30</v>
      </c>
      <c r="D12" s="21" t="s">
        <v>31</v>
      </c>
      <c r="E12" s="22" t="s">
        <v>40</v>
      </c>
      <c r="F12" s="12" t="s">
        <v>18</v>
      </c>
      <c r="G12" s="12" t="s">
        <v>18</v>
      </c>
      <c r="H12" s="23">
        <v>74.46</v>
      </c>
      <c r="I12" s="18">
        <f>H12*1</f>
        <v>74.46</v>
      </c>
      <c r="J12" s="18">
        <f>I12</f>
        <v>74.46</v>
      </c>
      <c r="K12" s="28">
        <f>RANK(J12,$J$8:$J$15)</f>
        <v>5</v>
      </c>
      <c r="L12" s="28"/>
    </row>
    <row r="13" s="3" customFormat="1" ht="26" customHeight="1" spans="1:12">
      <c r="A13" s="29" t="s">
        <v>41</v>
      </c>
      <c r="B13" s="12" t="s">
        <v>14</v>
      </c>
      <c r="C13" s="12" t="s">
        <v>30</v>
      </c>
      <c r="D13" s="13" t="s">
        <v>31</v>
      </c>
      <c r="E13" s="14" t="s">
        <v>42</v>
      </c>
      <c r="F13" s="12" t="s">
        <v>18</v>
      </c>
      <c r="G13" s="12" t="s">
        <v>18</v>
      </c>
      <c r="H13" s="23">
        <v>74.1</v>
      </c>
      <c r="I13" s="18">
        <f>H13*1</f>
        <v>74.1</v>
      </c>
      <c r="J13" s="18">
        <f>I13</f>
        <v>74.1</v>
      </c>
      <c r="K13" s="28">
        <f>RANK(J13,$J$8:$J$15)</f>
        <v>6</v>
      </c>
      <c r="L13" s="28"/>
    </row>
    <row r="14" s="3" customFormat="1" ht="26" customHeight="1" spans="1:12">
      <c r="A14" s="29" t="s">
        <v>43</v>
      </c>
      <c r="B14" s="12" t="s">
        <v>14</v>
      </c>
      <c r="C14" s="12" t="s">
        <v>30</v>
      </c>
      <c r="D14" s="13" t="s">
        <v>31</v>
      </c>
      <c r="E14" s="14" t="s">
        <v>44</v>
      </c>
      <c r="F14" s="12" t="s">
        <v>18</v>
      </c>
      <c r="G14" s="12" t="s">
        <v>18</v>
      </c>
      <c r="H14" s="18" t="s">
        <v>28</v>
      </c>
      <c r="I14" s="18"/>
      <c r="J14" s="18"/>
      <c r="K14" s="28"/>
      <c r="L14" s="28"/>
    </row>
    <row r="15" s="3" customFormat="1" ht="26" customHeight="1" spans="1:12">
      <c r="A15" s="29" t="s">
        <v>45</v>
      </c>
      <c r="B15" s="12" t="s">
        <v>14</v>
      </c>
      <c r="C15" s="12" t="s">
        <v>30</v>
      </c>
      <c r="D15" s="13" t="s">
        <v>31</v>
      </c>
      <c r="E15" s="14" t="s">
        <v>46</v>
      </c>
      <c r="F15" s="12" t="s">
        <v>18</v>
      </c>
      <c r="G15" s="12" t="s">
        <v>18</v>
      </c>
      <c r="H15" s="18" t="s">
        <v>28</v>
      </c>
      <c r="I15" s="18"/>
      <c r="J15" s="18"/>
      <c r="K15" s="28"/>
      <c r="L15" s="27"/>
    </row>
    <row r="16" s="3" customFormat="1" ht="26" customHeight="1" spans="1:12">
      <c r="A16" s="29" t="s">
        <v>47</v>
      </c>
      <c r="B16" s="12" t="s">
        <v>48</v>
      </c>
      <c r="C16" s="12" t="s">
        <v>49</v>
      </c>
      <c r="D16" s="13" t="s">
        <v>50</v>
      </c>
      <c r="E16" s="14" t="s">
        <v>51</v>
      </c>
      <c r="F16" s="18">
        <v>92</v>
      </c>
      <c r="G16" s="18">
        <f>F16*0.4</f>
        <v>36.8</v>
      </c>
      <c r="H16" s="19">
        <v>85.44</v>
      </c>
      <c r="I16" s="19">
        <f>H16*0.6</f>
        <v>51.264</v>
      </c>
      <c r="J16" s="19">
        <f>G16+I16</f>
        <v>88.064</v>
      </c>
      <c r="K16" s="27">
        <f>RANK(J16,$J$16:$J$21)</f>
        <v>1</v>
      </c>
      <c r="L16" s="27" t="s">
        <v>19</v>
      </c>
    </row>
    <row r="17" s="3" customFormat="1" ht="26" customHeight="1" spans="1:12">
      <c r="A17" s="29" t="s">
        <v>52</v>
      </c>
      <c r="B17" s="12" t="s">
        <v>48</v>
      </c>
      <c r="C17" s="12" t="s">
        <v>49</v>
      </c>
      <c r="D17" s="13" t="s">
        <v>50</v>
      </c>
      <c r="E17" s="14" t="s">
        <v>53</v>
      </c>
      <c r="F17" s="18">
        <v>84</v>
      </c>
      <c r="G17" s="18">
        <f>F17*0.4</f>
        <v>33.6</v>
      </c>
      <c r="H17" s="19">
        <v>82.82</v>
      </c>
      <c r="I17" s="19">
        <f>H17*0.6</f>
        <v>49.692</v>
      </c>
      <c r="J17" s="19">
        <f>G17+I17</f>
        <v>83.292</v>
      </c>
      <c r="K17" s="27">
        <f>RANK(J17,$J$16:$J$21)</f>
        <v>2</v>
      </c>
      <c r="L17" s="27" t="s">
        <v>19</v>
      </c>
    </row>
    <row r="18" s="3" customFormat="1" ht="26" customHeight="1" spans="1:12">
      <c r="A18" s="29" t="s">
        <v>54</v>
      </c>
      <c r="B18" s="12" t="s">
        <v>48</v>
      </c>
      <c r="C18" s="12" t="s">
        <v>49</v>
      </c>
      <c r="D18" s="13" t="s">
        <v>50</v>
      </c>
      <c r="E18" s="14" t="s">
        <v>55</v>
      </c>
      <c r="F18" s="18">
        <v>89</v>
      </c>
      <c r="G18" s="18">
        <f>F18*0.4</f>
        <v>35.6</v>
      </c>
      <c r="H18" s="24">
        <v>78.74</v>
      </c>
      <c r="I18" s="19">
        <f>H18*0.6</f>
        <v>47.244</v>
      </c>
      <c r="J18" s="19">
        <f>G18+I18</f>
        <v>82.844</v>
      </c>
      <c r="K18" s="27">
        <f>RANK(J18,$J$16:$J$21)</f>
        <v>3</v>
      </c>
      <c r="L18" s="28"/>
    </row>
    <row r="19" s="4" customFormat="1" ht="26" customHeight="1" spans="1:12">
      <c r="A19" s="29" t="s">
        <v>56</v>
      </c>
      <c r="B19" s="12" t="s">
        <v>48</v>
      </c>
      <c r="C19" s="12" t="s">
        <v>49</v>
      </c>
      <c r="D19" s="13" t="s">
        <v>50</v>
      </c>
      <c r="E19" s="14" t="s">
        <v>57</v>
      </c>
      <c r="F19" s="18">
        <v>85</v>
      </c>
      <c r="G19" s="18">
        <f>F19*0.4</f>
        <v>34</v>
      </c>
      <c r="H19" s="23">
        <v>76.68</v>
      </c>
      <c r="I19" s="19">
        <f>H19*0.6</f>
        <v>46.008</v>
      </c>
      <c r="J19" s="19">
        <f>G19+I19</f>
        <v>80.008</v>
      </c>
      <c r="K19" s="27">
        <f>RANK(J19,$J$16:$J$21)</f>
        <v>4</v>
      </c>
      <c r="L19" s="28"/>
    </row>
    <row r="20" s="4" customFormat="1" ht="26" customHeight="1" spans="1:12">
      <c r="A20" s="29" t="s">
        <v>58</v>
      </c>
      <c r="B20" s="12" t="s">
        <v>48</v>
      </c>
      <c r="C20" s="12" t="s">
        <v>49</v>
      </c>
      <c r="D20" s="13" t="s">
        <v>50</v>
      </c>
      <c r="E20" s="14" t="s">
        <v>59</v>
      </c>
      <c r="F20" s="18">
        <v>84</v>
      </c>
      <c r="G20" s="18">
        <f>F20*0.4</f>
        <v>33.6</v>
      </c>
      <c r="H20" s="23" t="s">
        <v>28</v>
      </c>
      <c r="I20" s="19"/>
      <c r="J20" s="19">
        <f>G20+I20</f>
        <v>33.6</v>
      </c>
      <c r="K20" s="27">
        <f>RANK(J20,$J$16:$J$21)</f>
        <v>5</v>
      </c>
      <c r="L20" s="28"/>
    </row>
    <row r="21" s="4" customFormat="1" ht="26" customHeight="1" spans="1:12">
      <c r="A21" s="29" t="s">
        <v>60</v>
      </c>
      <c r="B21" s="12" t="s">
        <v>48</v>
      </c>
      <c r="C21" s="12" t="s">
        <v>49</v>
      </c>
      <c r="D21" s="13" t="s">
        <v>50</v>
      </c>
      <c r="E21" s="14" t="s">
        <v>61</v>
      </c>
      <c r="F21" s="18">
        <v>81</v>
      </c>
      <c r="G21" s="18">
        <f>F21*0.4</f>
        <v>32.4</v>
      </c>
      <c r="H21" s="23" t="s">
        <v>28</v>
      </c>
      <c r="I21" s="19"/>
      <c r="J21" s="19">
        <f>G21+I21</f>
        <v>32.4</v>
      </c>
      <c r="K21" s="27">
        <f>RANK(J21,$J$16:$J$21)</f>
        <v>6</v>
      </c>
      <c r="L21" s="28"/>
    </row>
    <row r="22" s="2" customFormat="1" ht="26" customHeight="1" spans="1:12">
      <c r="A22" s="29" t="s">
        <v>62</v>
      </c>
      <c r="B22" s="12" t="s">
        <v>48</v>
      </c>
      <c r="C22" s="12" t="s">
        <v>63</v>
      </c>
      <c r="D22" s="13" t="s">
        <v>64</v>
      </c>
      <c r="E22" s="25" t="s">
        <v>65</v>
      </c>
      <c r="F22" s="12" t="s">
        <v>18</v>
      </c>
      <c r="G22" s="12" t="s">
        <v>18</v>
      </c>
      <c r="H22" s="24">
        <v>78.1</v>
      </c>
      <c r="I22" s="18">
        <f>H22*1</f>
        <v>78.1</v>
      </c>
      <c r="J22" s="18">
        <f>I22</f>
        <v>78.1</v>
      </c>
      <c r="K22" s="27">
        <f>RANK(J22,$J$22:$J$27)</f>
        <v>1</v>
      </c>
      <c r="L22" s="28" t="s">
        <v>19</v>
      </c>
    </row>
    <row r="23" s="2" customFormat="1" ht="26" customHeight="1" spans="1:12">
      <c r="A23" s="29" t="s">
        <v>66</v>
      </c>
      <c r="B23" s="12" t="s">
        <v>48</v>
      </c>
      <c r="C23" s="12" t="s">
        <v>63</v>
      </c>
      <c r="D23" s="13" t="s">
        <v>64</v>
      </c>
      <c r="E23" s="25" t="s">
        <v>67</v>
      </c>
      <c r="F23" s="12" t="s">
        <v>18</v>
      </c>
      <c r="G23" s="12" t="s">
        <v>18</v>
      </c>
      <c r="H23" s="24">
        <v>76.92</v>
      </c>
      <c r="I23" s="18">
        <f>H23*1</f>
        <v>76.92</v>
      </c>
      <c r="J23" s="18">
        <f>I23</f>
        <v>76.92</v>
      </c>
      <c r="K23" s="27">
        <f>RANK(J23,$J$22:$J$27)</f>
        <v>2</v>
      </c>
      <c r="L23" s="28" t="s">
        <v>19</v>
      </c>
    </row>
    <row r="24" s="2" customFormat="1" ht="26" customHeight="1" spans="1:12">
      <c r="A24" s="29" t="s">
        <v>68</v>
      </c>
      <c r="B24" s="12" t="s">
        <v>48</v>
      </c>
      <c r="C24" s="12" t="s">
        <v>63</v>
      </c>
      <c r="D24" s="13" t="s">
        <v>64</v>
      </c>
      <c r="E24" s="25" t="s">
        <v>69</v>
      </c>
      <c r="F24" s="12" t="s">
        <v>18</v>
      </c>
      <c r="G24" s="12" t="s">
        <v>18</v>
      </c>
      <c r="H24" s="24">
        <v>76.72</v>
      </c>
      <c r="I24" s="18">
        <f>H24*1</f>
        <v>76.72</v>
      </c>
      <c r="J24" s="18">
        <f>I24</f>
        <v>76.72</v>
      </c>
      <c r="K24" s="27">
        <f>RANK(J24,$J$22:$J$27)</f>
        <v>3</v>
      </c>
      <c r="L24" s="28"/>
    </row>
    <row r="25" s="2" customFormat="1" ht="26" customHeight="1" spans="1:12">
      <c r="A25" s="29" t="s">
        <v>70</v>
      </c>
      <c r="B25" s="12" t="s">
        <v>48</v>
      </c>
      <c r="C25" s="12" t="s">
        <v>63</v>
      </c>
      <c r="D25" s="13" t="s">
        <v>64</v>
      </c>
      <c r="E25" s="14" t="s">
        <v>71</v>
      </c>
      <c r="F25" s="12" t="s">
        <v>18</v>
      </c>
      <c r="G25" s="12" t="s">
        <v>18</v>
      </c>
      <c r="H25" s="24">
        <v>74.02</v>
      </c>
      <c r="I25" s="18">
        <f>H25*1</f>
        <v>74.02</v>
      </c>
      <c r="J25" s="18">
        <f>I25</f>
        <v>74.02</v>
      </c>
      <c r="K25" s="27">
        <f>RANK(J25,$J$22:$J$27)</f>
        <v>4</v>
      </c>
      <c r="L25" s="28"/>
    </row>
    <row r="26" s="2" customFormat="1" ht="26" customHeight="1" spans="1:12">
      <c r="A26" s="29" t="s">
        <v>72</v>
      </c>
      <c r="B26" s="12" t="s">
        <v>48</v>
      </c>
      <c r="C26" s="12" t="s">
        <v>63</v>
      </c>
      <c r="D26" s="13" t="s">
        <v>64</v>
      </c>
      <c r="E26" s="25" t="s">
        <v>73</v>
      </c>
      <c r="F26" s="12" t="s">
        <v>18</v>
      </c>
      <c r="G26" s="12" t="s">
        <v>18</v>
      </c>
      <c r="H26" s="24">
        <v>71.82</v>
      </c>
      <c r="I26" s="18">
        <f>H26*1</f>
        <v>71.82</v>
      </c>
      <c r="J26" s="18">
        <f>I26</f>
        <v>71.82</v>
      </c>
      <c r="K26" s="27">
        <f>RANK(J26,$J$22:$J$27)</f>
        <v>5</v>
      </c>
      <c r="L26" s="28"/>
    </row>
    <row r="27" s="2" customFormat="1" ht="26" customHeight="1" spans="1:12">
      <c r="A27" s="29" t="s">
        <v>74</v>
      </c>
      <c r="B27" s="12" t="s">
        <v>48</v>
      </c>
      <c r="C27" s="12" t="s">
        <v>63</v>
      </c>
      <c r="D27" s="13" t="s">
        <v>64</v>
      </c>
      <c r="E27" s="25" t="s">
        <v>75</v>
      </c>
      <c r="F27" s="12" t="s">
        <v>18</v>
      </c>
      <c r="G27" s="12" t="s">
        <v>18</v>
      </c>
      <c r="H27" s="24">
        <v>71.52</v>
      </c>
      <c r="I27" s="18">
        <f>H27*1</f>
        <v>71.52</v>
      </c>
      <c r="J27" s="18">
        <f>I27</f>
        <v>71.52</v>
      </c>
      <c r="K27" s="27">
        <f>RANK(J27,$J$22:$J$27)</f>
        <v>6</v>
      </c>
      <c r="L27" s="28"/>
    </row>
    <row r="28" s="2" customFormat="1" ht="26" customHeight="1" spans="1:12">
      <c r="A28" s="29" t="s">
        <v>76</v>
      </c>
      <c r="B28" s="12" t="s">
        <v>77</v>
      </c>
      <c r="C28" s="26" t="s">
        <v>78</v>
      </c>
      <c r="D28" s="13" t="s">
        <v>79</v>
      </c>
      <c r="E28" s="25" t="s">
        <v>80</v>
      </c>
      <c r="F28" s="12" t="s">
        <v>18</v>
      </c>
      <c r="G28" s="12" t="s">
        <v>18</v>
      </c>
      <c r="H28" s="24">
        <v>82.04</v>
      </c>
      <c r="I28" s="18">
        <f>H28*1</f>
        <v>82.04</v>
      </c>
      <c r="J28" s="18">
        <f>I28</f>
        <v>82.04</v>
      </c>
      <c r="K28" s="27">
        <f>RANK(J28,$J$28:$J$35)</f>
        <v>1</v>
      </c>
      <c r="L28" s="28" t="s">
        <v>19</v>
      </c>
    </row>
    <row r="29" s="2" customFormat="1" ht="26" customHeight="1" spans="1:12">
      <c r="A29" s="29" t="s">
        <v>81</v>
      </c>
      <c r="B29" s="12" t="s">
        <v>77</v>
      </c>
      <c r="C29" s="12" t="s">
        <v>78</v>
      </c>
      <c r="D29" s="13" t="s">
        <v>79</v>
      </c>
      <c r="E29" s="14" t="s">
        <v>82</v>
      </c>
      <c r="F29" s="12" t="s">
        <v>18</v>
      </c>
      <c r="G29" s="12" t="s">
        <v>18</v>
      </c>
      <c r="H29" s="24">
        <v>81.16</v>
      </c>
      <c r="I29" s="18">
        <f>H29*1</f>
        <v>81.16</v>
      </c>
      <c r="J29" s="18">
        <f>I29</f>
        <v>81.16</v>
      </c>
      <c r="K29" s="27">
        <f>RANK(J29,$J$28:$J$35)</f>
        <v>2</v>
      </c>
      <c r="L29" s="28" t="s">
        <v>19</v>
      </c>
    </row>
    <row r="30" s="2" customFormat="1" ht="26" customHeight="1" spans="1:12">
      <c r="A30" s="29" t="s">
        <v>83</v>
      </c>
      <c r="B30" s="12" t="s">
        <v>77</v>
      </c>
      <c r="C30" s="12" t="s">
        <v>78</v>
      </c>
      <c r="D30" s="13" t="s">
        <v>79</v>
      </c>
      <c r="E30" s="25" t="s">
        <v>84</v>
      </c>
      <c r="F30" s="12" t="s">
        <v>18</v>
      </c>
      <c r="G30" s="12" t="s">
        <v>18</v>
      </c>
      <c r="H30" s="24">
        <v>80.98</v>
      </c>
      <c r="I30" s="18">
        <f>H30*1</f>
        <v>80.98</v>
      </c>
      <c r="J30" s="18">
        <f>I30</f>
        <v>80.98</v>
      </c>
      <c r="K30" s="27">
        <f>RANK(J30,$J$28:$J$35)</f>
        <v>3</v>
      </c>
      <c r="L30" s="28" t="s">
        <v>19</v>
      </c>
    </row>
    <row r="31" s="2" customFormat="1" ht="26" customHeight="1" spans="1:12">
      <c r="A31" s="29" t="s">
        <v>85</v>
      </c>
      <c r="B31" s="12" t="s">
        <v>77</v>
      </c>
      <c r="C31" s="26" t="s">
        <v>78</v>
      </c>
      <c r="D31" s="13" t="s">
        <v>79</v>
      </c>
      <c r="E31" s="25" t="s">
        <v>86</v>
      </c>
      <c r="F31" s="12" t="s">
        <v>18</v>
      </c>
      <c r="G31" s="12" t="s">
        <v>18</v>
      </c>
      <c r="H31" s="24">
        <v>80.98</v>
      </c>
      <c r="I31" s="18">
        <f>H31*1</f>
        <v>80.98</v>
      </c>
      <c r="J31" s="18">
        <f>I31</f>
        <v>80.98</v>
      </c>
      <c r="K31" s="27">
        <f>RANK(J31,$J$28:$J$35)</f>
        <v>3</v>
      </c>
      <c r="L31" s="28" t="s">
        <v>19</v>
      </c>
    </row>
    <row r="32" s="2" customFormat="1" ht="26" customHeight="1" spans="1:12">
      <c r="A32" s="29" t="s">
        <v>87</v>
      </c>
      <c r="B32" s="12" t="s">
        <v>77</v>
      </c>
      <c r="C32" s="12" t="s">
        <v>78</v>
      </c>
      <c r="D32" s="13" t="s">
        <v>79</v>
      </c>
      <c r="E32" s="14" t="s">
        <v>88</v>
      </c>
      <c r="F32" s="12" t="s">
        <v>18</v>
      </c>
      <c r="G32" s="12" t="s">
        <v>18</v>
      </c>
      <c r="H32" s="24">
        <v>77.72</v>
      </c>
      <c r="I32" s="18">
        <f>H32*1</f>
        <v>77.72</v>
      </c>
      <c r="J32" s="18">
        <f>I32</f>
        <v>77.72</v>
      </c>
      <c r="K32" s="27">
        <f>RANK(J32,$J$28:$J$35)</f>
        <v>5</v>
      </c>
      <c r="L32" s="28"/>
    </row>
    <row r="33" s="2" customFormat="1" ht="26" customHeight="1" spans="1:12">
      <c r="A33" s="29" t="s">
        <v>89</v>
      </c>
      <c r="B33" s="12" t="s">
        <v>77</v>
      </c>
      <c r="C33" s="12" t="s">
        <v>78</v>
      </c>
      <c r="D33" s="13" t="s">
        <v>79</v>
      </c>
      <c r="E33" s="14" t="s">
        <v>90</v>
      </c>
      <c r="F33" s="12" t="s">
        <v>18</v>
      </c>
      <c r="G33" s="12" t="s">
        <v>18</v>
      </c>
      <c r="H33" s="24">
        <v>75.54</v>
      </c>
      <c r="I33" s="18">
        <f>H33*1</f>
        <v>75.54</v>
      </c>
      <c r="J33" s="18">
        <f>I33</f>
        <v>75.54</v>
      </c>
      <c r="K33" s="27">
        <f>RANK(J33,$J$28:$J$35)</f>
        <v>6</v>
      </c>
      <c r="L33" s="28"/>
    </row>
    <row r="34" s="2" customFormat="1" ht="26" customHeight="1" spans="1:12">
      <c r="A34" s="29" t="s">
        <v>91</v>
      </c>
      <c r="B34" s="12" t="s">
        <v>77</v>
      </c>
      <c r="C34" s="12" t="s">
        <v>78</v>
      </c>
      <c r="D34" s="13" t="s">
        <v>79</v>
      </c>
      <c r="E34" s="25" t="s">
        <v>92</v>
      </c>
      <c r="F34" s="12" t="s">
        <v>18</v>
      </c>
      <c r="G34" s="12" t="s">
        <v>18</v>
      </c>
      <c r="H34" s="24">
        <v>74.9</v>
      </c>
      <c r="I34" s="18">
        <f>H34*1</f>
        <v>74.9</v>
      </c>
      <c r="J34" s="18">
        <f>I34</f>
        <v>74.9</v>
      </c>
      <c r="K34" s="27">
        <f>RANK(J34,$J$28:$J$35)</f>
        <v>7</v>
      </c>
      <c r="L34" s="28"/>
    </row>
    <row r="35" s="2" customFormat="1" ht="26" customHeight="1" spans="1:12">
      <c r="A35" s="29" t="s">
        <v>93</v>
      </c>
      <c r="B35" s="12" t="s">
        <v>77</v>
      </c>
      <c r="C35" s="12" t="s">
        <v>78</v>
      </c>
      <c r="D35" s="13" t="s">
        <v>79</v>
      </c>
      <c r="E35" s="25" t="s">
        <v>94</v>
      </c>
      <c r="F35" s="12" t="s">
        <v>18</v>
      </c>
      <c r="G35" s="12" t="s">
        <v>18</v>
      </c>
      <c r="H35" s="24">
        <v>0</v>
      </c>
      <c r="I35" s="18">
        <f>H35*1</f>
        <v>0</v>
      </c>
      <c r="J35" s="18">
        <f>I35</f>
        <v>0</v>
      </c>
      <c r="K35" s="27">
        <f>RANK(J35,$J$28:$J$35)</f>
        <v>8</v>
      </c>
      <c r="L35" s="28"/>
    </row>
    <row r="36" s="2" customFormat="1" ht="26" customHeight="1" spans="1:12">
      <c r="A36" s="29" t="s">
        <v>95</v>
      </c>
      <c r="B36" s="12" t="s">
        <v>96</v>
      </c>
      <c r="C36" s="12" t="s">
        <v>97</v>
      </c>
      <c r="D36" s="13" t="s">
        <v>98</v>
      </c>
      <c r="E36" s="14" t="s">
        <v>99</v>
      </c>
      <c r="F36" s="12" t="s">
        <v>18</v>
      </c>
      <c r="G36" s="12" t="s">
        <v>18</v>
      </c>
      <c r="H36" s="24">
        <v>81.86</v>
      </c>
      <c r="I36" s="18">
        <f>H36*1</f>
        <v>81.86</v>
      </c>
      <c r="J36" s="18">
        <f>I36</f>
        <v>81.86</v>
      </c>
      <c r="K36" s="27">
        <f>RANK(J36,$J$36)</f>
        <v>1</v>
      </c>
      <c r="L36" s="28" t="s">
        <v>19</v>
      </c>
    </row>
  </sheetData>
  <autoFilter xmlns:etc="http://www.wps.cn/officeDocument/2017/etCustomData" ref="A2:L36" etc:filterBottomFollowUsedRange="0">
    <sortState ref="A3:L36">
      <sortCondition ref="K2"/>
    </sortState>
    <extLst/>
  </autoFilter>
  <mergeCells count="1">
    <mergeCell ref="A1:L1"/>
  </mergeCells>
  <pageMargins left="0.786805555555556" right="0.511805555555556" top="0.66875" bottom="0.275" header="0.5" footer="0.156944444444444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成绩登记表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2025-02-23T08:42:26Z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42682FEE550E49588A8EAE79E9614D3E_13</vt:lpwstr>
  </property>
  <property fmtid="{D5CDD505-2E9C-101B-9397-08002B2CF9AE}" pid="3" name="KSOProductBuildVer">
    <vt:lpwstr>2052-12.1.0.20305</vt:lpwstr>
  </property>
</Properties>
</file>