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成绩表" sheetId="6" r:id="rId1"/>
  </sheets>
  <definedNames>
    <definedName name="_xlnm._FilterDatabase" localSheetId="0" hidden="1">成绩表!$A$3:$M$291</definedName>
    <definedName name="_xlnm.Print_Titles" localSheetId="0">成绩表!$3:$3</definedName>
    <definedName name="笔试折合成绩">成绩表!#REF!</definedName>
    <definedName name="岗位代码">成绩表!#REF!</definedName>
  </definedNames>
  <calcPr calcId="144525"/>
</workbook>
</file>

<file path=xl/sharedStrings.xml><?xml version="1.0" encoding="utf-8"?>
<sst xmlns="http://schemas.openxmlformats.org/spreadsheetml/2006/main" count="1590" uniqueCount="1042">
  <si>
    <t>附件1</t>
  </si>
  <si>
    <t>松滋市2025年事业单位人才引进笔试成绩及面试人员名单</t>
  </si>
  <si>
    <t>序号</t>
  </si>
  <si>
    <t>招聘单位</t>
  </si>
  <si>
    <t>岗位名称</t>
  </si>
  <si>
    <t>岗位代码</t>
  </si>
  <si>
    <t>招聘人数</t>
  </si>
  <si>
    <t>姓名</t>
  </si>
  <si>
    <t>准考证号</t>
  </si>
  <si>
    <t>职业能力倾向
测验成绩</t>
  </si>
  <si>
    <t>综合应用
能力成绩</t>
  </si>
  <si>
    <t>笔试折合成绩</t>
  </si>
  <si>
    <t>排名</t>
  </si>
  <si>
    <t>是否入围面试</t>
  </si>
  <si>
    <t>备注</t>
  </si>
  <si>
    <r>
      <rPr>
        <sz val="12"/>
        <color theme="1"/>
        <rFont val="仿宋_GB2312"/>
        <charset val="134"/>
      </rPr>
      <t>松滋市人民政府办公室信息技术中心</t>
    </r>
  </si>
  <si>
    <r>
      <rPr>
        <sz val="12"/>
        <color theme="1"/>
        <rFont val="仿宋_GB2312"/>
        <charset val="134"/>
      </rPr>
      <t>计算机维护岗</t>
    </r>
  </si>
  <si>
    <t>1</t>
  </si>
  <si>
    <t>余楷</t>
  </si>
  <si>
    <t>2025010514</t>
  </si>
  <si>
    <t>127.62</t>
  </si>
  <si>
    <t>111.20</t>
  </si>
  <si>
    <r>
      <rPr>
        <sz val="12"/>
        <color theme="1"/>
        <rFont val="仿宋_GB2312"/>
        <charset val="134"/>
      </rPr>
      <t>是</t>
    </r>
  </si>
  <si>
    <t>周开成</t>
  </si>
  <si>
    <t>2025010121</t>
  </si>
  <si>
    <t>120.99</t>
  </si>
  <si>
    <t>107.10</t>
  </si>
  <si>
    <t>杨帆</t>
  </si>
  <si>
    <t>2025010106</t>
  </si>
  <si>
    <t>119.58</t>
  </si>
  <si>
    <t>103.80</t>
  </si>
  <si>
    <t>聂政万</t>
  </si>
  <si>
    <t>2025010627</t>
  </si>
  <si>
    <t>110.13</t>
  </si>
  <si>
    <t>109.60</t>
  </si>
  <si>
    <t>李宇龙</t>
  </si>
  <si>
    <t>2025010126</t>
  </si>
  <si>
    <t>109.47</t>
  </si>
  <si>
    <t>106.60</t>
  </si>
  <si>
    <t>邓晓月</t>
  </si>
  <si>
    <t>2025010520</t>
  </si>
  <si>
    <t>107.07</t>
  </si>
  <si>
    <t>106.90</t>
  </si>
  <si>
    <t>赵星宇</t>
  </si>
  <si>
    <t>2025010615</t>
  </si>
  <si>
    <t>105.00</t>
  </si>
  <si>
    <t>102.80</t>
  </si>
  <si>
    <t>窦欣欣</t>
  </si>
  <si>
    <t>2025010103</t>
  </si>
  <si>
    <t>104.25</t>
  </si>
  <si>
    <t>101.10</t>
  </si>
  <si>
    <t>张佳臣</t>
  </si>
  <si>
    <t>2025010124</t>
  </si>
  <si>
    <t>105.33</t>
  </si>
  <si>
    <t>99.50</t>
  </si>
  <si>
    <t>华悦</t>
  </si>
  <si>
    <t>2025010622</t>
  </si>
  <si>
    <t>86.43</t>
  </si>
  <si>
    <t>112.60</t>
  </si>
  <si>
    <t>邹新宇</t>
  </si>
  <si>
    <t>2025010608</t>
  </si>
  <si>
    <t>100.44</t>
  </si>
  <si>
    <t>92.20</t>
  </si>
  <si>
    <t>李显伟</t>
  </si>
  <si>
    <t>2025010128</t>
  </si>
  <si>
    <r>
      <rPr>
        <sz val="12"/>
        <color theme="1"/>
        <rFont val="仿宋_GB2312"/>
        <charset val="134"/>
      </rPr>
      <t>缺考</t>
    </r>
  </si>
  <si>
    <t>杨明轩</t>
  </si>
  <si>
    <t>2025010404</t>
  </si>
  <si>
    <t>松滋市社会工作服务中心</t>
  </si>
  <si>
    <r>
      <rPr>
        <sz val="12"/>
        <color theme="1"/>
        <rFont val="仿宋_GB2312"/>
        <charset val="134"/>
      </rPr>
      <t>办公综合岗</t>
    </r>
  </si>
  <si>
    <t>200506030101</t>
  </si>
  <si>
    <t>夏金爽</t>
  </si>
  <si>
    <t>2025010618</t>
  </si>
  <si>
    <t>126.21</t>
  </si>
  <si>
    <t>108.30</t>
  </si>
  <si>
    <t>段杰明</t>
  </si>
  <si>
    <t>2025010417</t>
  </si>
  <si>
    <t>115.44</t>
  </si>
  <si>
    <t>105.50</t>
  </si>
  <si>
    <t>文美妮</t>
  </si>
  <si>
    <t>2025010327</t>
  </si>
  <si>
    <t>111.96</t>
  </si>
  <si>
    <t>106.50</t>
  </si>
  <si>
    <t>谢世梅</t>
  </si>
  <si>
    <t>2025010113</t>
  </si>
  <si>
    <t>102.84</t>
  </si>
  <si>
    <t>114.00</t>
  </si>
  <si>
    <t>沈万圆</t>
  </si>
  <si>
    <t>2025010217</t>
  </si>
  <si>
    <t>105.99</t>
  </si>
  <si>
    <t>108.90</t>
  </si>
  <si>
    <t>席彬</t>
  </si>
  <si>
    <t>2025010517</t>
  </si>
  <si>
    <t>102.50</t>
  </si>
  <si>
    <t>余丽丽</t>
  </si>
  <si>
    <t>2025010317</t>
  </si>
  <si>
    <t>100.86</t>
  </si>
  <si>
    <t>105.20</t>
  </si>
  <si>
    <r>
      <rPr>
        <sz val="12"/>
        <color theme="1"/>
        <rFont val="仿宋_GB2312"/>
        <charset val="134"/>
      </rPr>
      <t>业务综合岗</t>
    </r>
  </si>
  <si>
    <t>200506030102</t>
  </si>
  <si>
    <t>2</t>
  </si>
  <si>
    <t>吴萱</t>
  </si>
  <si>
    <t>2025010105</t>
  </si>
  <si>
    <t>126.63</t>
  </si>
  <si>
    <t>夏晨思</t>
  </si>
  <si>
    <t>2025010302</t>
  </si>
  <si>
    <t>123.15</t>
  </si>
  <si>
    <t>106.00</t>
  </si>
  <si>
    <t>刘丽莎</t>
  </si>
  <si>
    <t>2025010425</t>
  </si>
  <si>
    <t>117.84</t>
  </si>
  <si>
    <t>111.30</t>
  </si>
  <si>
    <t>汪敏</t>
  </si>
  <si>
    <t>2025010112</t>
  </si>
  <si>
    <t>116.52</t>
  </si>
  <si>
    <t>王登月</t>
  </si>
  <si>
    <t>2025010201</t>
  </si>
  <si>
    <t>113.70</t>
  </si>
  <si>
    <t>109.70</t>
  </si>
  <si>
    <t>隗益康</t>
  </si>
  <si>
    <t>2025010120</t>
  </si>
  <si>
    <t>112.95</t>
  </si>
  <si>
    <t>汪雅丽</t>
  </si>
  <si>
    <t>2025010603</t>
  </si>
  <si>
    <t>114.60</t>
  </si>
  <si>
    <t>胡曼婷</t>
  </si>
  <si>
    <t>2025010524</t>
  </si>
  <si>
    <t>114.03</t>
  </si>
  <si>
    <t>梁奥</t>
  </si>
  <si>
    <t>2025010528</t>
  </si>
  <si>
    <t>106.74</t>
  </si>
  <si>
    <t>112.50</t>
  </si>
  <si>
    <t>黄发娅</t>
  </si>
  <si>
    <t>2025010531</t>
  </si>
  <si>
    <t>105.66</t>
  </si>
  <si>
    <t>110.10</t>
  </si>
  <si>
    <t>李鹏飞</t>
  </si>
  <si>
    <t>2025010518</t>
  </si>
  <si>
    <t>109.80</t>
  </si>
  <si>
    <t>102.20</t>
  </si>
  <si>
    <t>臧敏江</t>
  </si>
  <si>
    <t>2025010607</t>
  </si>
  <si>
    <t>102.18</t>
  </si>
  <si>
    <t>107.20</t>
  </si>
  <si>
    <t>伍倚平</t>
  </si>
  <si>
    <t>2025010511</t>
  </si>
  <si>
    <t>89.58</t>
  </si>
  <si>
    <t>魏晶晶</t>
  </si>
  <si>
    <t>2025010605</t>
  </si>
  <si>
    <t>89.25</t>
  </si>
  <si>
    <t>100.60</t>
  </si>
  <si>
    <t>松滋市价格监测认证中心</t>
  </si>
  <si>
    <r>
      <rPr>
        <sz val="12"/>
        <color theme="1"/>
        <rFont val="仿宋_GB2312"/>
        <charset val="134"/>
      </rPr>
      <t>经济运行监测岗</t>
    </r>
  </si>
  <si>
    <t>200506040101</t>
  </si>
  <si>
    <t>向静</t>
  </si>
  <si>
    <t>2025010503</t>
  </si>
  <si>
    <t>117.18</t>
  </si>
  <si>
    <t>110.20</t>
  </si>
  <si>
    <t>张超</t>
  </si>
  <si>
    <t>2025010515</t>
  </si>
  <si>
    <t>104.30</t>
  </si>
  <si>
    <t>卢冰洁</t>
  </si>
  <si>
    <t>2025010219</t>
  </si>
  <si>
    <t>108.48</t>
  </si>
  <si>
    <t>王超群</t>
  </si>
  <si>
    <t>2025010617</t>
  </si>
  <si>
    <t>109.14</t>
  </si>
  <si>
    <t>108.20</t>
  </si>
  <si>
    <t>张文</t>
  </si>
  <si>
    <t>2025010209</t>
  </si>
  <si>
    <t>107.60</t>
  </si>
  <si>
    <t>谢秋阳</t>
  </si>
  <si>
    <t>2025010324</t>
  </si>
  <si>
    <t>111.63</t>
  </si>
  <si>
    <t>99.80</t>
  </si>
  <si>
    <t>杨陈鹏</t>
  </si>
  <si>
    <t>2025010226</t>
  </si>
  <si>
    <t>106.32</t>
  </si>
  <si>
    <t>罗世文</t>
  </si>
  <si>
    <t>2025010506</t>
  </si>
  <si>
    <t>104.00</t>
  </si>
  <si>
    <t>李琰</t>
  </si>
  <si>
    <t>2025010320</t>
  </si>
  <si>
    <t>91.32</t>
  </si>
  <si>
    <t>103.40</t>
  </si>
  <si>
    <t>刘旭雯</t>
  </si>
  <si>
    <t>2025010614</t>
  </si>
  <si>
    <t>刘立晨</t>
  </si>
  <si>
    <t>2025010303</t>
  </si>
  <si>
    <t>松滋市项目服务中心</t>
  </si>
  <si>
    <r>
      <rPr>
        <sz val="12"/>
        <color theme="1"/>
        <rFont val="仿宋_GB2312"/>
        <charset val="134"/>
      </rPr>
      <t>经济运行统计岗</t>
    </r>
  </si>
  <si>
    <t>200506040201</t>
  </si>
  <si>
    <t>刘飞虎</t>
  </si>
  <si>
    <t>2025010228</t>
  </si>
  <si>
    <t>116.85</t>
  </si>
  <si>
    <t>田远</t>
  </si>
  <si>
    <t>2025010123</t>
  </si>
  <si>
    <t>110.55</t>
  </si>
  <si>
    <t>109.50</t>
  </si>
  <si>
    <t>李汗如</t>
  </si>
  <si>
    <t>2025010319</t>
  </si>
  <si>
    <t>100.11</t>
  </si>
  <si>
    <t>108.70</t>
  </si>
  <si>
    <t>贺春花</t>
  </si>
  <si>
    <t>2025010221</t>
  </si>
  <si>
    <t>97.95</t>
  </si>
  <si>
    <t>105.90</t>
  </si>
  <si>
    <t>松滋市粮食发展中心</t>
  </si>
  <si>
    <r>
      <rPr>
        <sz val="12"/>
        <color theme="1"/>
        <rFont val="仿宋_GB2312"/>
        <charset val="134"/>
      </rPr>
      <t>经济政策研究岗</t>
    </r>
  </si>
  <si>
    <t>200506040301</t>
  </si>
  <si>
    <t>倪博文</t>
  </si>
  <si>
    <t>2025010231</t>
  </si>
  <si>
    <t>袁萱</t>
  </si>
  <si>
    <t>2025010111</t>
  </si>
  <si>
    <t>109.30</t>
  </si>
  <si>
    <t>兰晓康</t>
  </si>
  <si>
    <t>2025010625</t>
  </si>
  <si>
    <t>106.70</t>
  </si>
  <si>
    <t>侯佳丽</t>
  </si>
  <si>
    <t>2025010525</t>
  </si>
  <si>
    <t>谭海玲</t>
  </si>
  <si>
    <t>2025010422</t>
  </si>
  <si>
    <t>99.36</t>
  </si>
  <si>
    <t>高雨诗</t>
  </si>
  <si>
    <t>2025010207</t>
  </si>
  <si>
    <t>94.14</t>
  </si>
  <si>
    <t>石秀雯</t>
  </si>
  <si>
    <t>2025010313</t>
  </si>
  <si>
    <t>81.96</t>
  </si>
  <si>
    <t>103.10</t>
  </si>
  <si>
    <r>
      <rPr>
        <sz val="12"/>
        <color theme="1"/>
        <rFont val="仿宋_GB2312"/>
        <charset val="134"/>
      </rPr>
      <t>粮油仓储岗</t>
    </r>
  </si>
  <si>
    <t>200506040302</t>
  </si>
  <si>
    <t>彭佳丽</t>
  </si>
  <si>
    <t>2025010322</t>
  </si>
  <si>
    <t>91.74</t>
  </si>
  <si>
    <t>105.70</t>
  </si>
  <si>
    <t>谭琳志</t>
  </si>
  <si>
    <t>2025010229</t>
  </si>
  <si>
    <t>92.73</t>
  </si>
  <si>
    <t>103.20</t>
  </si>
  <si>
    <t>松滋市政府非税收入汇缴中心</t>
  </si>
  <si>
    <r>
      <rPr>
        <sz val="12"/>
        <color theme="1"/>
        <rFont val="仿宋_GB2312"/>
        <charset val="134"/>
      </rPr>
      <t>农经业务岗</t>
    </r>
  </si>
  <si>
    <t>200506050101</t>
  </si>
  <si>
    <t>昌壮</t>
  </si>
  <si>
    <t>2025010315</t>
  </si>
  <si>
    <t>113.37</t>
  </si>
  <si>
    <t>113.80</t>
  </si>
  <si>
    <t>许玲玲</t>
  </si>
  <si>
    <t>2025010507</t>
  </si>
  <si>
    <t>105.80</t>
  </si>
  <si>
    <t>陈伟超</t>
  </si>
  <si>
    <t>2025010522</t>
  </si>
  <si>
    <t>108.81</t>
  </si>
  <si>
    <t>102.90</t>
  </si>
  <si>
    <t>王江婷</t>
  </si>
  <si>
    <t>2025010428</t>
  </si>
  <si>
    <t>100.02</t>
  </si>
  <si>
    <t>95.50</t>
  </si>
  <si>
    <t>李丰</t>
  </si>
  <si>
    <t>2025010630</t>
  </si>
  <si>
    <t>95.88</t>
  </si>
  <si>
    <t>周俊杰</t>
  </si>
  <si>
    <t>2025010408</t>
  </si>
  <si>
    <t>松滋市财政绩效评价中心</t>
  </si>
  <si>
    <t>2025010613</t>
  </si>
  <si>
    <t>118.17</t>
  </si>
  <si>
    <t>111.00</t>
  </si>
  <si>
    <t>松滋市国有资产运营服务中心</t>
  </si>
  <si>
    <r>
      <rPr>
        <sz val="12"/>
        <color theme="1"/>
        <rFont val="仿宋_GB2312"/>
        <charset val="134"/>
      </rPr>
      <t>财务会计岗</t>
    </r>
  </si>
  <si>
    <t>200506050401</t>
  </si>
  <si>
    <t>张雨琪</t>
  </si>
  <si>
    <t>2025010513</t>
  </si>
  <si>
    <t>119.91</t>
  </si>
  <si>
    <t>115.60</t>
  </si>
  <si>
    <t>唐珂</t>
  </si>
  <si>
    <t>2025010216</t>
  </si>
  <si>
    <t>130.11</t>
  </si>
  <si>
    <t>104.10</t>
  </si>
  <si>
    <t>刘丹丹</t>
  </si>
  <si>
    <t>2025010301</t>
  </si>
  <si>
    <t>120.66</t>
  </si>
  <si>
    <t>112.40</t>
  </si>
  <si>
    <t>刘沛</t>
  </si>
  <si>
    <t>2025010310</t>
  </si>
  <si>
    <t>114.69</t>
  </si>
  <si>
    <t>109.40</t>
  </si>
  <si>
    <t>罗丽婷</t>
  </si>
  <si>
    <t>2025010129</t>
  </si>
  <si>
    <t>蔡佳芯</t>
  </si>
  <si>
    <t>2025010521</t>
  </si>
  <si>
    <t>松滋市会计服务中心</t>
  </si>
  <si>
    <t>200506050501</t>
  </si>
  <si>
    <t>刘璐瑶</t>
  </si>
  <si>
    <t>2025010512</t>
  </si>
  <si>
    <t>104.90</t>
  </si>
  <si>
    <t>孙雨丝</t>
  </si>
  <si>
    <t>2025010419</t>
  </si>
  <si>
    <t>103.92</t>
  </si>
  <si>
    <t>105.40</t>
  </si>
  <si>
    <r>
      <rPr>
        <sz val="12"/>
        <color theme="1"/>
        <rFont val="仿宋_GB2312"/>
        <charset val="134"/>
      </rPr>
      <t>松滋市人民政府投资审计服务中心</t>
    </r>
  </si>
  <si>
    <r>
      <rPr>
        <sz val="12"/>
        <color theme="1"/>
        <rFont val="仿宋_GB2312"/>
        <charset val="134"/>
      </rPr>
      <t>审计业务岗</t>
    </r>
  </si>
  <si>
    <t>200506060101</t>
  </si>
  <si>
    <t>冉周雨</t>
  </si>
  <si>
    <t>2025010431</t>
  </si>
  <si>
    <t>109.90</t>
  </si>
  <si>
    <t>刘王豪</t>
  </si>
  <si>
    <t>2025010118</t>
  </si>
  <si>
    <t>104.20</t>
  </si>
  <si>
    <t>王依晴</t>
  </si>
  <si>
    <t>2025010329</t>
  </si>
  <si>
    <t>118.50</t>
  </si>
  <si>
    <t>103.50</t>
  </si>
  <si>
    <t>张坤宇</t>
  </si>
  <si>
    <t>2025010318</t>
  </si>
  <si>
    <t>100.30</t>
  </si>
  <si>
    <t>胡威</t>
  </si>
  <si>
    <t>2025010526</t>
  </si>
  <si>
    <t>100.80</t>
  </si>
  <si>
    <t>程依</t>
  </si>
  <si>
    <t>2025010629</t>
  </si>
  <si>
    <t>110.30</t>
  </si>
  <si>
    <t>谢玉强</t>
  </si>
  <si>
    <t>2025010606</t>
  </si>
  <si>
    <t>100.68</t>
  </si>
  <si>
    <t>99.90</t>
  </si>
  <si>
    <t>冯旭东</t>
  </si>
  <si>
    <t>2025010331</t>
  </si>
  <si>
    <t>松滋市经济责任审计服务中心</t>
  </si>
  <si>
    <t>2025010127</t>
  </si>
  <si>
    <t>松滋市农村社会事业发展中心</t>
  </si>
  <si>
    <r>
      <rPr>
        <sz val="12"/>
        <color theme="1"/>
        <rFont val="仿宋_GB2312"/>
        <charset val="134"/>
      </rPr>
      <t>农村发展岗</t>
    </r>
  </si>
  <si>
    <t>200506070101</t>
  </si>
  <si>
    <t>陈祥华</t>
  </si>
  <si>
    <t>2025010312</t>
  </si>
  <si>
    <t>124.14</t>
  </si>
  <si>
    <t>李年欣</t>
  </si>
  <si>
    <t>2025010230</t>
  </si>
  <si>
    <t>118.59</t>
  </si>
  <si>
    <t>112.30</t>
  </si>
  <si>
    <t>邹宇傲</t>
  </si>
  <si>
    <t>2025010413</t>
  </si>
  <si>
    <t>120.00</t>
  </si>
  <si>
    <t>吴勋尼</t>
  </si>
  <si>
    <t>2025010220</t>
  </si>
  <si>
    <t>116.10</t>
  </si>
  <si>
    <t>胡小宇</t>
  </si>
  <si>
    <t>2025010115</t>
  </si>
  <si>
    <t>118.60</t>
  </si>
  <si>
    <t>颜瑶</t>
  </si>
  <si>
    <t>2025010501</t>
  </si>
  <si>
    <t>刘英</t>
  </si>
  <si>
    <t>2025010429</t>
  </si>
  <si>
    <t>119.25</t>
  </si>
  <si>
    <t>100.90</t>
  </si>
  <si>
    <t>张一凡</t>
  </si>
  <si>
    <t>2025010321</t>
  </si>
  <si>
    <t>107.73</t>
  </si>
  <si>
    <t>肖鸿宇</t>
  </si>
  <si>
    <t>2025010314</t>
  </si>
  <si>
    <t>110.22</t>
  </si>
  <si>
    <t>103.00</t>
  </si>
  <si>
    <t>方天龙</t>
  </si>
  <si>
    <t>2025010227</t>
  </si>
  <si>
    <t>97.38</t>
  </si>
  <si>
    <t>111.80</t>
  </si>
  <si>
    <t>瞿毅</t>
  </si>
  <si>
    <t>2025010420</t>
  </si>
  <si>
    <t>107.49</t>
  </si>
  <si>
    <t>99.10</t>
  </si>
  <si>
    <t>罗严</t>
  </si>
  <si>
    <t>2025010304</t>
  </si>
  <si>
    <t>102.60</t>
  </si>
  <si>
    <t>101.90</t>
  </si>
  <si>
    <t>彭兰思</t>
  </si>
  <si>
    <t>2025010508</t>
  </si>
  <si>
    <t>96.63</t>
  </si>
  <si>
    <t>104.50</t>
  </si>
  <si>
    <t>杨硕</t>
  </si>
  <si>
    <t>2025010610</t>
  </si>
  <si>
    <t>94.56</t>
  </si>
  <si>
    <t>吴艳</t>
  </si>
  <si>
    <t>2025010306</t>
  </si>
  <si>
    <t>92.40</t>
  </si>
  <si>
    <t>刘元丰</t>
  </si>
  <si>
    <t>2025010316</t>
  </si>
  <si>
    <t>93.15</t>
  </si>
  <si>
    <t>彭瑞雪</t>
  </si>
  <si>
    <t>2025010623</t>
  </si>
  <si>
    <t>93.81</t>
  </si>
  <si>
    <t>96.50</t>
  </si>
  <si>
    <t>王孟</t>
  </si>
  <si>
    <t>2025010102</t>
  </si>
  <si>
    <t>83.70</t>
  </si>
  <si>
    <t>余庆</t>
  </si>
  <si>
    <t>2025010527</t>
  </si>
  <si>
    <t>65.22</t>
  </si>
  <si>
    <t>96.40</t>
  </si>
  <si>
    <t>200506070102</t>
  </si>
  <si>
    <t>王盼盼</t>
  </si>
  <si>
    <t>2025010530</t>
  </si>
  <si>
    <t>113.40</t>
  </si>
  <si>
    <r>
      <rPr>
        <sz val="12"/>
        <color theme="1"/>
        <rFont val="仿宋_GB2312"/>
        <charset val="134"/>
      </rPr>
      <t>松滋市畜牧兽医服务中心</t>
    </r>
  </si>
  <si>
    <r>
      <rPr>
        <sz val="12"/>
        <color theme="1"/>
        <rFont val="仿宋_GB2312"/>
        <charset val="134"/>
      </rPr>
      <t>畜牧兽医岗</t>
    </r>
  </si>
  <si>
    <t>200506070201</t>
  </si>
  <si>
    <t>王磊</t>
  </si>
  <si>
    <t>2025010213</t>
  </si>
  <si>
    <t>蒋子冉</t>
  </si>
  <si>
    <t>2025010110</t>
  </si>
  <si>
    <t>松滋市农业农村科技服务中心</t>
  </si>
  <si>
    <r>
      <rPr>
        <sz val="12"/>
        <color theme="1"/>
        <rFont val="仿宋_GB2312"/>
        <charset val="134"/>
      </rPr>
      <t>园艺岗</t>
    </r>
  </si>
  <si>
    <t>200506070301</t>
  </si>
  <si>
    <t>陈巧雯</t>
  </si>
  <si>
    <t>2025010416</t>
  </si>
  <si>
    <t>102.51</t>
  </si>
  <si>
    <t>108.40</t>
  </si>
  <si>
    <t>李春秀</t>
  </si>
  <si>
    <t>2025010619</t>
  </si>
  <si>
    <t>84.03</t>
  </si>
  <si>
    <t>200506070302</t>
  </si>
  <si>
    <t>严孟寒</t>
  </si>
  <si>
    <t>2025010414</t>
  </si>
  <si>
    <t>124.89</t>
  </si>
  <si>
    <t>骆梦宇</t>
  </si>
  <si>
    <t>2025010225</t>
  </si>
  <si>
    <t>117.51</t>
  </si>
  <si>
    <t>107.30</t>
  </si>
  <si>
    <r>
      <rPr>
        <sz val="12"/>
        <color theme="1"/>
        <rFont val="仿宋_GB2312"/>
        <charset val="134"/>
      </rPr>
      <t>松滋市农田建设整理中心</t>
    </r>
  </si>
  <si>
    <t>200506070401</t>
  </si>
  <si>
    <t>鲁易娇</t>
  </si>
  <si>
    <t>2025010323</t>
  </si>
  <si>
    <t>吴诗怡</t>
  </si>
  <si>
    <t>2025010330</t>
  </si>
  <si>
    <r>
      <rPr>
        <sz val="12"/>
        <color theme="1"/>
        <rFont val="仿宋_GB2312"/>
        <charset val="134"/>
      </rPr>
      <t>松滋市乡村振兴服务中心</t>
    </r>
  </si>
  <si>
    <t>200506070501</t>
  </si>
  <si>
    <t>张培怡</t>
  </si>
  <si>
    <t>2025010223</t>
  </si>
  <si>
    <t>松滋市城市社会经济调查队</t>
  </si>
  <si>
    <t>200506080101</t>
  </si>
  <si>
    <t>张健晔</t>
  </si>
  <si>
    <t>2025010421</t>
  </si>
  <si>
    <t>103.90</t>
  </si>
  <si>
    <t>田静</t>
  </si>
  <si>
    <t>2025010412</t>
  </si>
  <si>
    <t>103.26</t>
  </si>
  <si>
    <t>松滋市文化旅游体育发展中心</t>
  </si>
  <si>
    <r>
      <rPr>
        <sz val="12"/>
        <color theme="1"/>
        <rFont val="仿宋_GB2312"/>
        <charset val="134"/>
      </rPr>
      <t>文旅融合外宣岗</t>
    </r>
  </si>
  <si>
    <t>200506090101</t>
  </si>
  <si>
    <t>冉诗恬</t>
  </si>
  <si>
    <t>2025010612</t>
  </si>
  <si>
    <t>黄晟焕</t>
  </si>
  <si>
    <t>2025010307</t>
  </si>
  <si>
    <t>胡悦娜</t>
  </si>
  <si>
    <t>2025010510</t>
  </si>
  <si>
    <t>松滋市政公园广场服务中心</t>
  </si>
  <si>
    <r>
      <rPr>
        <sz val="12"/>
        <color theme="1"/>
        <rFont val="仿宋_GB2312"/>
        <charset val="134"/>
      </rPr>
      <t>公园管养岗</t>
    </r>
  </si>
  <si>
    <t>200506100101</t>
  </si>
  <si>
    <t>林楚虹</t>
  </si>
  <si>
    <t>2025010125</t>
  </si>
  <si>
    <t>116.20</t>
  </si>
  <si>
    <t>刘诗斌</t>
  </si>
  <si>
    <t>2025010626</t>
  </si>
  <si>
    <t>106.10</t>
  </si>
  <si>
    <t>蔡巧玲</t>
  </si>
  <si>
    <t>2025010418</t>
  </si>
  <si>
    <t>94.89</t>
  </si>
  <si>
    <t>周浩然</t>
  </si>
  <si>
    <t>2025010222</t>
  </si>
  <si>
    <t>101.70</t>
  </si>
  <si>
    <t>松滋市民生诉求服务中心</t>
  </si>
  <si>
    <r>
      <rPr>
        <sz val="12"/>
        <color theme="1"/>
        <rFont val="仿宋_GB2312"/>
        <charset val="134"/>
      </rPr>
      <t>民意速办岗</t>
    </r>
  </si>
  <si>
    <t>2025010401</t>
  </si>
  <si>
    <t>90.99</t>
  </si>
  <si>
    <r>
      <rPr>
        <sz val="12"/>
        <color theme="1"/>
        <rFont val="仿宋_GB2312"/>
        <charset val="134"/>
      </rPr>
      <t>湖北松滋</t>
    </r>
    <r>
      <rPr>
        <sz val="12"/>
        <color theme="1"/>
        <rFont val="宋体"/>
        <charset val="134"/>
      </rPr>
      <t>洈</t>
    </r>
    <r>
      <rPr>
        <sz val="12"/>
        <color theme="1"/>
        <rFont val="仿宋_GB2312"/>
        <charset val="134"/>
      </rPr>
      <t>水国家湿地公园管理处</t>
    </r>
  </si>
  <si>
    <r>
      <rPr>
        <sz val="12"/>
        <color theme="1"/>
        <rFont val="仿宋_GB2312"/>
        <charset val="134"/>
      </rPr>
      <t>湿地监测岗</t>
    </r>
  </si>
  <si>
    <t>200506120101</t>
  </si>
  <si>
    <t>方蓉</t>
  </si>
  <si>
    <t>2025010602</t>
  </si>
  <si>
    <t>邢高山</t>
  </si>
  <si>
    <t>2025010214</t>
  </si>
  <si>
    <t>101.85</t>
  </si>
  <si>
    <t>鲁赛</t>
  </si>
  <si>
    <t>2025010624</t>
  </si>
  <si>
    <t>90.00</t>
  </si>
  <si>
    <t>98.40</t>
  </si>
  <si>
    <t>张正云</t>
  </si>
  <si>
    <t>2025010604</t>
  </si>
  <si>
    <t>79.23</t>
  </si>
  <si>
    <r>
      <rPr>
        <sz val="12"/>
        <color theme="1"/>
        <rFont val="仿宋_GB2312"/>
        <charset val="134"/>
      </rPr>
      <t>松滋市产业与项目促进中心</t>
    </r>
  </si>
  <si>
    <r>
      <rPr>
        <sz val="12"/>
        <color theme="1"/>
        <rFont val="仿宋_GB2312"/>
        <charset val="134"/>
      </rPr>
      <t>信息技术岗</t>
    </r>
  </si>
  <si>
    <t>2025010210</t>
  </si>
  <si>
    <t>117.42</t>
  </si>
  <si>
    <r>
      <rPr>
        <sz val="12"/>
        <color theme="1"/>
        <rFont val="仿宋_GB2312"/>
        <charset val="134"/>
      </rPr>
      <t>化工行业服务岗</t>
    </r>
  </si>
  <si>
    <t>200506130102</t>
  </si>
  <si>
    <t>陈锐</t>
  </si>
  <si>
    <t>2025010101</t>
  </si>
  <si>
    <t>王硕</t>
  </si>
  <si>
    <t>2025010516</t>
  </si>
  <si>
    <t>129.36</t>
  </si>
  <si>
    <t>梁欢欢</t>
  </si>
  <si>
    <t>2025010504</t>
  </si>
  <si>
    <t>122.40</t>
  </si>
  <si>
    <t>113.00</t>
  </si>
  <si>
    <t>杨宇航</t>
  </si>
  <si>
    <t>2025010628</t>
  </si>
  <si>
    <t>吴邦昊</t>
  </si>
  <si>
    <t>2025010309</t>
  </si>
  <si>
    <t>119.16</t>
  </si>
  <si>
    <t>黄苏继</t>
  </si>
  <si>
    <t>2025010119</t>
  </si>
  <si>
    <t>108.80</t>
  </si>
  <si>
    <t>王瑞元</t>
  </si>
  <si>
    <t>2025010621</t>
  </si>
  <si>
    <t>112.29</t>
  </si>
  <si>
    <t>陈玉红</t>
  </si>
  <si>
    <t>2025010407</t>
  </si>
  <si>
    <t>113.28</t>
  </si>
  <si>
    <t>赵振龙</t>
  </si>
  <si>
    <t>2025010206</t>
  </si>
  <si>
    <t>蒲博</t>
  </si>
  <si>
    <t>2025010114</t>
  </si>
  <si>
    <t>104.70</t>
  </si>
  <si>
    <t>姚文涛</t>
  </si>
  <si>
    <t>2025010411</t>
  </si>
  <si>
    <t>99.03</t>
  </si>
  <si>
    <t>104.80</t>
  </si>
  <si>
    <t>周琳</t>
  </si>
  <si>
    <t>2025010430</t>
  </si>
  <si>
    <t>94.05</t>
  </si>
  <si>
    <t>刘壮</t>
  </si>
  <si>
    <t>2025010104</t>
  </si>
  <si>
    <t>94.23</t>
  </si>
  <si>
    <t>陈潜</t>
  </si>
  <si>
    <t>2025010529</t>
  </si>
  <si>
    <t>98.28</t>
  </si>
  <si>
    <t>97.50</t>
  </si>
  <si>
    <t>魏爽</t>
  </si>
  <si>
    <t>2025010215</t>
  </si>
  <si>
    <t>75.00</t>
  </si>
  <si>
    <t>罗冰冰</t>
  </si>
  <si>
    <t>2025010122</t>
  </si>
  <si>
    <t>67.62</t>
  </si>
  <si>
    <t>96.30</t>
  </si>
  <si>
    <r>
      <rPr>
        <sz val="12"/>
        <color theme="1"/>
        <rFont val="仿宋_GB2312"/>
        <charset val="134"/>
      </rPr>
      <t>机械产业研究岗</t>
    </r>
  </si>
  <si>
    <t>200506130103</t>
  </si>
  <si>
    <t>王朝</t>
  </si>
  <si>
    <t>2025010308</t>
  </si>
  <si>
    <t>114.36</t>
  </si>
  <si>
    <t>李向东</t>
  </si>
  <si>
    <t>2025010409</t>
  </si>
  <si>
    <t>李小凯</t>
  </si>
  <si>
    <t>2025010620</t>
  </si>
  <si>
    <t>110.88</t>
  </si>
  <si>
    <t>颜韬</t>
  </si>
  <si>
    <t>2025010427</t>
  </si>
  <si>
    <t>107.40</t>
  </si>
  <si>
    <t>佘君傲</t>
  </si>
  <si>
    <t>2025010204</t>
  </si>
  <si>
    <t>105.24</t>
  </si>
  <si>
    <t>魏新宇</t>
  </si>
  <si>
    <t>2025010405</t>
  </si>
  <si>
    <t>78.48</t>
  </si>
  <si>
    <t>98.00</t>
  </si>
  <si>
    <r>
      <rPr>
        <sz val="12"/>
        <color theme="1"/>
        <rFont val="仿宋_GB2312"/>
        <charset val="134"/>
      </rPr>
      <t>物流工程岗</t>
    </r>
  </si>
  <si>
    <t>200506130104</t>
  </si>
  <si>
    <t>刘洋</t>
  </si>
  <si>
    <t>2025010519</t>
  </si>
  <si>
    <t>雷盟</t>
  </si>
  <si>
    <t>2025010601</t>
  </si>
  <si>
    <t>104.58</t>
  </si>
  <si>
    <t>111.10</t>
  </si>
  <si>
    <t>李向缘</t>
  </si>
  <si>
    <t>2025010402</t>
  </si>
  <si>
    <t>王陈成</t>
  </si>
  <si>
    <t>2025010509</t>
  </si>
  <si>
    <t>111.21</t>
  </si>
  <si>
    <t>100.50</t>
  </si>
  <si>
    <r>
      <rPr>
        <sz val="12"/>
        <color theme="1"/>
        <rFont val="仿宋_GB2312"/>
        <charset val="134"/>
      </rPr>
      <t>能源电气技术岗</t>
    </r>
  </si>
  <si>
    <t>200506130105</t>
  </si>
  <si>
    <t>周筼雨</t>
  </si>
  <si>
    <t>2025010116</t>
  </si>
  <si>
    <t>106.40</t>
  </si>
  <si>
    <t>罗铭洋</t>
  </si>
  <si>
    <t>2025010311</t>
  </si>
  <si>
    <t>116.43</t>
  </si>
  <si>
    <t>易继泽</t>
  </si>
  <si>
    <t>2025010406</t>
  </si>
  <si>
    <t>杨凯</t>
  </si>
  <si>
    <t>2025010410</t>
  </si>
  <si>
    <r>
      <rPr>
        <sz val="12"/>
        <color theme="1"/>
        <rFont val="仿宋_GB2312"/>
        <charset val="134"/>
      </rPr>
      <t>松滋市第一中学</t>
    </r>
  </si>
  <si>
    <r>
      <rPr>
        <sz val="12"/>
        <color theme="1"/>
        <rFont val="仿宋_GB2312"/>
        <charset val="134"/>
      </rPr>
      <t>高中语文教师</t>
    </r>
  </si>
  <si>
    <t>200506140101</t>
  </si>
  <si>
    <t>李安琪</t>
  </si>
  <si>
    <t>2025010713</t>
  </si>
  <si>
    <t>130.77</t>
  </si>
  <si>
    <t>119.50</t>
  </si>
  <si>
    <t>郭熔桦</t>
  </si>
  <si>
    <t>2025010825</t>
  </si>
  <si>
    <t>128.80</t>
  </si>
  <si>
    <t>杨蓉</t>
  </si>
  <si>
    <t>2025010903</t>
  </si>
  <si>
    <t>127.30</t>
  </si>
  <si>
    <t>文梅</t>
  </si>
  <si>
    <t>2025010919</t>
  </si>
  <si>
    <t>101.52</t>
  </si>
  <si>
    <t>127.70</t>
  </si>
  <si>
    <t>杨木子</t>
  </si>
  <si>
    <t>2025010804</t>
  </si>
  <si>
    <t>120.30</t>
  </si>
  <si>
    <t>易曼</t>
  </si>
  <si>
    <t>2025010820</t>
  </si>
  <si>
    <t>98.70</t>
  </si>
  <si>
    <t>123.20</t>
  </si>
  <si>
    <t>吴双</t>
  </si>
  <si>
    <t>2025010720</t>
  </si>
  <si>
    <t>112.62</t>
  </si>
  <si>
    <t>刘谭媛</t>
  </si>
  <si>
    <t>2025010908</t>
  </si>
  <si>
    <t>98.61</t>
  </si>
  <si>
    <r>
      <rPr>
        <sz val="12"/>
        <color theme="1"/>
        <rFont val="仿宋_GB2312"/>
        <charset val="134"/>
      </rPr>
      <t>高中物理教师</t>
    </r>
  </si>
  <si>
    <t>200506140102</t>
  </si>
  <si>
    <t>邓雷禹</t>
  </si>
  <si>
    <t>2025010802</t>
  </si>
  <si>
    <t>120.20</t>
  </si>
  <si>
    <t>郑建新</t>
  </si>
  <si>
    <t>2025010810</t>
  </si>
  <si>
    <t>118.26</t>
  </si>
  <si>
    <t>114.70</t>
  </si>
  <si>
    <t>王志浩</t>
  </si>
  <si>
    <t>2025010726</t>
  </si>
  <si>
    <t>代敏</t>
  </si>
  <si>
    <t>2025010719</t>
  </si>
  <si>
    <t>86.85</t>
  </si>
  <si>
    <t>114.90</t>
  </si>
  <si>
    <t>王美</t>
  </si>
  <si>
    <t>2025010826</t>
  </si>
  <si>
    <t>93.48</t>
  </si>
  <si>
    <t>79.50</t>
  </si>
  <si>
    <r>
      <rPr>
        <sz val="12"/>
        <color theme="1"/>
        <rFont val="仿宋_GB2312"/>
        <charset val="134"/>
      </rPr>
      <t>高中化学教师</t>
    </r>
  </si>
  <si>
    <t>200506140103</t>
  </si>
  <si>
    <t>裴一梁</t>
  </si>
  <si>
    <t>2025010824</t>
  </si>
  <si>
    <t>121.98</t>
  </si>
  <si>
    <t>119.90</t>
  </si>
  <si>
    <t>李秀青</t>
  </si>
  <si>
    <t>2025010812</t>
  </si>
  <si>
    <t>98.94</t>
  </si>
  <si>
    <t>张丹萌</t>
  </si>
  <si>
    <t>2025010819</t>
  </si>
  <si>
    <t>101.43</t>
  </si>
  <si>
    <t>94.70</t>
  </si>
  <si>
    <r>
      <rPr>
        <sz val="12"/>
        <color theme="1"/>
        <rFont val="仿宋_GB2312"/>
        <charset val="134"/>
      </rPr>
      <t>高中生物教师</t>
    </r>
  </si>
  <si>
    <t>200506140104</t>
  </si>
  <si>
    <t>钟扬帆</t>
  </si>
  <si>
    <t>2025010814</t>
  </si>
  <si>
    <t>125.55</t>
  </si>
  <si>
    <t>124.30</t>
  </si>
  <si>
    <t>李杜阳</t>
  </si>
  <si>
    <t>2025010818</t>
  </si>
  <si>
    <t>111.60</t>
  </si>
  <si>
    <t>付力</t>
  </si>
  <si>
    <t>2025010707</t>
  </si>
  <si>
    <t>101.76</t>
  </si>
  <si>
    <t>115.00</t>
  </si>
  <si>
    <t>陈丹格</t>
  </si>
  <si>
    <t>2025010710</t>
  </si>
  <si>
    <t>111.54</t>
  </si>
  <si>
    <t>98.60</t>
  </si>
  <si>
    <t>高倩倩</t>
  </si>
  <si>
    <t>2025010729</t>
  </si>
  <si>
    <t>付大举</t>
  </si>
  <si>
    <t>2025010907</t>
  </si>
  <si>
    <r>
      <rPr>
        <sz val="12"/>
        <color theme="1"/>
        <rFont val="仿宋_GB2312"/>
        <charset val="134"/>
      </rPr>
      <t>高中地理教师</t>
    </r>
  </si>
  <si>
    <t>200506140105</t>
  </si>
  <si>
    <t>赵伊静</t>
  </si>
  <si>
    <t>2025010716</t>
  </si>
  <si>
    <t>127.50</t>
  </si>
  <si>
    <r>
      <rPr>
        <sz val="12"/>
        <color theme="1"/>
        <rFont val="仿宋_GB2312"/>
        <charset val="134"/>
      </rPr>
      <t>松滋市第二中学</t>
    </r>
  </si>
  <si>
    <t>200506140201</t>
  </si>
  <si>
    <t>王文杰</t>
  </si>
  <si>
    <t>2025010912</t>
  </si>
  <si>
    <t>115.70</t>
  </si>
  <si>
    <t>王子涵</t>
  </si>
  <si>
    <t>2025010821</t>
  </si>
  <si>
    <t>115.40</t>
  </si>
  <si>
    <t>王金翠</t>
  </si>
  <si>
    <t>2025010914</t>
  </si>
  <si>
    <r>
      <rPr>
        <sz val="12"/>
        <color theme="1"/>
        <rFont val="仿宋_GB2312"/>
        <charset val="134"/>
      </rPr>
      <t>高中数学教师</t>
    </r>
  </si>
  <si>
    <t>200506140202</t>
  </si>
  <si>
    <t>覃思祺</t>
  </si>
  <si>
    <t>2025010918</t>
  </si>
  <si>
    <t>115.02</t>
  </si>
  <si>
    <t>周诗雨</t>
  </si>
  <si>
    <t>2025010724</t>
  </si>
  <si>
    <t>113.94</t>
  </si>
  <si>
    <t>124.70</t>
  </si>
  <si>
    <t>黄娇娇</t>
  </si>
  <si>
    <t>2025010813</t>
  </si>
  <si>
    <t>200506140204</t>
  </si>
  <si>
    <t>陈鹏</t>
  </si>
  <si>
    <t>2025010708</t>
  </si>
  <si>
    <t>101.80</t>
  </si>
  <si>
    <t>郑兆祥</t>
  </si>
  <si>
    <t>2025010805</t>
  </si>
  <si>
    <t>95.22</t>
  </si>
  <si>
    <t>115.90</t>
  </si>
  <si>
    <t>丁婵</t>
  </si>
  <si>
    <t>2025010816</t>
  </si>
  <si>
    <t>99.00</t>
  </si>
  <si>
    <t>廖烁艳</t>
  </si>
  <si>
    <t>2025010718</t>
  </si>
  <si>
    <r>
      <rPr>
        <sz val="12"/>
        <color theme="1"/>
        <rFont val="仿宋_GB2312"/>
        <charset val="134"/>
      </rPr>
      <t>松滋市第四中学</t>
    </r>
  </si>
  <si>
    <t>200506140301</t>
  </si>
  <si>
    <t>甘丽</t>
  </si>
  <si>
    <t>2025010717</t>
  </si>
  <si>
    <t>刘恋</t>
  </si>
  <si>
    <t>2025010702</t>
  </si>
  <si>
    <t>119.20</t>
  </si>
  <si>
    <t>胡雪芹</t>
  </si>
  <si>
    <t>2025010920</t>
  </si>
  <si>
    <t>杨可心</t>
  </si>
  <si>
    <t>2025010822</t>
  </si>
  <si>
    <r>
      <rPr>
        <sz val="12"/>
        <color theme="1"/>
        <rFont val="仿宋_GB2312"/>
        <charset val="134"/>
      </rPr>
      <t>高中英语教师</t>
    </r>
  </si>
  <si>
    <t>200506140302</t>
  </si>
  <si>
    <t>付姣姣</t>
  </si>
  <si>
    <t>2025010711</t>
  </si>
  <si>
    <t>117.10</t>
  </si>
  <si>
    <t>刘子杰</t>
  </si>
  <si>
    <t>2025010909</t>
  </si>
  <si>
    <t>120.24</t>
  </si>
  <si>
    <t>123.50</t>
  </si>
  <si>
    <t>王慧敏</t>
  </si>
  <si>
    <t>2025010901</t>
  </si>
  <si>
    <t>赵承玥</t>
  </si>
  <si>
    <t>2025010807</t>
  </si>
  <si>
    <t>124.80</t>
  </si>
  <si>
    <t>李付</t>
  </si>
  <si>
    <t>2025010828</t>
  </si>
  <si>
    <t>117.80</t>
  </si>
  <si>
    <t>靳甜甜</t>
  </si>
  <si>
    <t>2025010723</t>
  </si>
  <si>
    <t>113.30</t>
  </si>
  <si>
    <t>付心蕾</t>
  </si>
  <si>
    <t>2025010801</t>
  </si>
  <si>
    <t>113.20</t>
  </si>
  <si>
    <t>陈芷娴</t>
  </si>
  <si>
    <t>2025010701</t>
  </si>
  <si>
    <t>98.80</t>
  </si>
  <si>
    <t>2025010712</t>
  </si>
  <si>
    <t>109.00</t>
  </si>
  <si>
    <t>200506140304</t>
  </si>
  <si>
    <t>王盈盈</t>
  </si>
  <si>
    <t>2025010910</t>
  </si>
  <si>
    <t>118.40</t>
  </si>
  <si>
    <t>倪高凡</t>
  </si>
  <si>
    <t>2025010809</t>
  </si>
  <si>
    <t>88.80</t>
  </si>
  <si>
    <t>200506140305</t>
  </si>
  <si>
    <t>罗诗嘉</t>
  </si>
  <si>
    <t>2025010722</t>
  </si>
  <si>
    <r>
      <rPr>
        <sz val="12"/>
        <color theme="1"/>
        <rFont val="仿宋_GB2312"/>
        <charset val="134"/>
      </rPr>
      <t>高中政治教师</t>
    </r>
  </si>
  <si>
    <t>200506140306</t>
  </si>
  <si>
    <t>谢盼</t>
  </si>
  <si>
    <t>2025010706</t>
  </si>
  <si>
    <t>130.68</t>
  </si>
  <si>
    <t>125.00</t>
  </si>
  <si>
    <t>胡晓琳</t>
  </si>
  <si>
    <t>2025010715</t>
  </si>
  <si>
    <t>117.40</t>
  </si>
  <si>
    <t>200506140307</t>
  </si>
  <si>
    <t>方娇杨</t>
  </si>
  <si>
    <t>2025010803</t>
  </si>
  <si>
    <t>122.73</t>
  </si>
  <si>
    <t>119.40</t>
  </si>
  <si>
    <t>余阳</t>
  </si>
  <si>
    <t>2025010727</t>
  </si>
  <si>
    <t>100.35</t>
  </si>
  <si>
    <r>
      <rPr>
        <sz val="12"/>
        <color theme="1"/>
        <rFont val="仿宋_GB2312"/>
        <charset val="134"/>
      </rPr>
      <t>松滋市贺炳炎中学</t>
    </r>
  </si>
  <si>
    <t>200506140401</t>
  </si>
  <si>
    <t>黄玉婷</t>
  </si>
  <si>
    <t>2025010906</t>
  </si>
  <si>
    <t>熊玉玲</t>
  </si>
  <si>
    <t>2025010808</t>
  </si>
  <si>
    <t>彭峰</t>
  </si>
  <si>
    <t>2025010911</t>
  </si>
  <si>
    <t>114.10</t>
  </si>
  <si>
    <t>曹心怡</t>
  </si>
  <si>
    <t>2025010709</t>
  </si>
  <si>
    <t>119.30</t>
  </si>
  <si>
    <t>柯玉娟</t>
  </si>
  <si>
    <t>2025010829</t>
  </si>
  <si>
    <t>93.39</t>
  </si>
  <si>
    <t>刘梅茜</t>
  </si>
  <si>
    <t>2025010725</t>
  </si>
  <si>
    <t>2025010806</t>
  </si>
  <si>
    <t>105.30</t>
  </si>
  <si>
    <t>200506140403</t>
  </si>
  <si>
    <t>蒋璐媛</t>
  </si>
  <si>
    <t>2025010705</t>
  </si>
  <si>
    <t>107.90</t>
  </si>
  <si>
    <t>2025010704</t>
  </si>
  <si>
    <t>102.09</t>
  </si>
  <si>
    <t>119.70</t>
  </si>
  <si>
    <t>200506140405</t>
  </si>
  <si>
    <t>曾逸阳</t>
  </si>
  <si>
    <t>2025010811</t>
  </si>
  <si>
    <t>覃美南</t>
  </si>
  <si>
    <t>2025010703</t>
  </si>
  <si>
    <t>121.70</t>
  </si>
  <si>
    <t>丁梦洁</t>
  </si>
  <si>
    <t>2025010902</t>
  </si>
  <si>
    <t>115.68</t>
  </si>
  <si>
    <t>罗心仪</t>
  </si>
  <si>
    <t>2025010904</t>
  </si>
  <si>
    <t>200506140406</t>
  </si>
  <si>
    <t>周庆雯</t>
  </si>
  <si>
    <t>2025010728</t>
  </si>
  <si>
    <t>134.20</t>
  </si>
  <si>
    <t>陈阳阳</t>
  </si>
  <si>
    <t>2025010830</t>
  </si>
  <si>
    <r>
      <rPr>
        <sz val="12"/>
        <color theme="1"/>
        <rFont val="仿宋_GB2312"/>
        <charset val="134"/>
      </rPr>
      <t>高中历史教师</t>
    </r>
  </si>
  <si>
    <t>200506140407</t>
  </si>
  <si>
    <t>邓浩然</t>
  </si>
  <si>
    <t>2025010916</t>
  </si>
  <si>
    <t>114.50</t>
  </si>
  <si>
    <t>熊嘉怡</t>
  </si>
  <si>
    <t>2025010905</t>
  </si>
  <si>
    <t>马倩倩</t>
  </si>
  <si>
    <t>2025010817</t>
  </si>
  <si>
    <t>李姝颖</t>
  </si>
  <si>
    <t>2025010721</t>
  </si>
  <si>
    <t>彭芊芊</t>
  </si>
  <si>
    <t>2025010823</t>
  </si>
  <si>
    <t>88.17</t>
  </si>
  <si>
    <t>121.80</t>
  </si>
  <si>
    <t>陈知谦</t>
  </si>
  <si>
    <t>2025010815</t>
  </si>
  <si>
    <t>92.60</t>
  </si>
  <si>
    <r>
      <rPr>
        <sz val="12"/>
        <color theme="1"/>
        <rFont val="仿宋_GB2312"/>
        <charset val="134"/>
      </rPr>
      <t>松滋市职业教育中心</t>
    </r>
  </si>
  <si>
    <t>2025010827</t>
  </si>
  <si>
    <t>200506140502</t>
  </si>
  <si>
    <t>张小丫</t>
  </si>
  <si>
    <t>2025010714</t>
  </si>
  <si>
    <t>129.69</t>
  </si>
  <si>
    <t>向振昌</t>
  </si>
  <si>
    <t>2025010730</t>
  </si>
  <si>
    <t>200506140503</t>
  </si>
  <si>
    <t>赵仙先</t>
  </si>
  <si>
    <t>2025010915</t>
  </si>
  <si>
    <t>116.60</t>
  </si>
  <si>
    <t>200506140505</t>
  </si>
  <si>
    <t>张鑫雨</t>
  </si>
  <si>
    <t>2025010913</t>
  </si>
  <si>
    <t>苏梦月</t>
  </si>
  <si>
    <t>2025010917</t>
  </si>
  <si>
    <r>
      <rPr>
        <sz val="12"/>
        <color theme="1"/>
        <rFont val="仿宋_GB2312"/>
        <charset val="134"/>
      </rPr>
      <t>松滋市人民医院</t>
    </r>
  </si>
  <si>
    <r>
      <rPr>
        <sz val="12"/>
        <color theme="1"/>
        <rFont val="仿宋_GB2312"/>
        <charset val="134"/>
      </rPr>
      <t>耳鼻咽喉科医师岗</t>
    </r>
  </si>
  <si>
    <t>2025011006</t>
  </si>
  <si>
    <t>78.90</t>
  </si>
  <si>
    <t>107.87</t>
  </si>
  <si>
    <r>
      <rPr>
        <sz val="12"/>
        <color theme="1"/>
        <rFont val="仿宋_GB2312"/>
        <charset val="134"/>
      </rPr>
      <t>心血管内科医师岗</t>
    </r>
  </si>
  <si>
    <t>2025011009</t>
  </si>
  <si>
    <r>
      <rPr>
        <sz val="12"/>
        <color theme="1"/>
        <rFont val="仿宋_GB2312"/>
        <charset val="134"/>
      </rPr>
      <t>骨科医师岗</t>
    </r>
  </si>
  <si>
    <t>2025011004</t>
  </si>
  <si>
    <t>99.45</t>
  </si>
  <si>
    <t>117.08</t>
  </si>
  <si>
    <r>
      <rPr>
        <sz val="12"/>
        <color theme="1"/>
        <rFont val="仿宋_GB2312"/>
        <charset val="134"/>
      </rPr>
      <t>新生儿科医师岗</t>
    </r>
  </si>
  <si>
    <t>2025011021</t>
  </si>
  <si>
    <t>116.38</t>
  </si>
  <si>
    <r>
      <rPr>
        <sz val="12"/>
        <color theme="1"/>
        <rFont val="仿宋_GB2312"/>
        <charset val="134"/>
      </rPr>
      <t>呼吸与危重症医学科医师岗</t>
    </r>
  </si>
  <si>
    <t>200506150105</t>
  </si>
  <si>
    <t>程乔宇</t>
  </si>
  <si>
    <t>2025011012</t>
  </si>
  <si>
    <t>123.30</t>
  </si>
  <si>
    <t>高锐</t>
  </si>
  <si>
    <t>2025011015</t>
  </si>
  <si>
    <t>102.27</t>
  </si>
  <si>
    <t>111.94</t>
  </si>
  <si>
    <t>刘静</t>
  </si>
  <si>
    <t>2025011005</t>
  </si>
  <si>
    <t>88.92</t>
  </si>
  <si>
    <t>109.95</t>
  </si>
  <si>
    <r>
      <rPr>
        <sz val="12"/>
        <color theme="1"/>
        <rFont val="仿宋_GB2312"/>
        <charset val="134"/>
      </rPr>
      <t>中医医师岗</t>
    </r>
  </si>
  <si>
    <t>200506150106</t>
  </si>
  <si>
    <t>梁才琳</t>
  </si>
  <si>
    <t>2025011001</t>
  </si>
  <si>
    <t>119.80</t>
  </si>
  <si>
    <t>李雪莲</t>
  </si>
  <si>
    <t>2025011019</t>
  </si>
  <si>
    <t>105.73</t>
  </si>
  <si>
    <t>李金月</t>
  </si>
  <si>
    <t>2025011008</t>
  </si>
  <si>
    <r>
      <rPr>
        <sz val="12"/>
        <color theme="1"/>
        <rFont val="仿宋_GB2312"/>
        <charset val="134"/>
      </rPr>
      <t>皮肤科医师岗</t>
    </r>
  </si>
  <si>
    <t>2025011002</t>
  </si>
  <si>
    <t>2025011007</t>
  </si>
  <si>
    <t>106.87</t>
  </si>
  <si>
    <r>
      <rPr>
        <sz val="12"/>
        <color theme="1"/>
        <rFont val="仿宋_GB2312"/>
        <charset val="134"/>
      </rPr>
      <t>超声影像科医师岗</t>
    </r>
  </si>
  <si>
    <t>200506150109</t>
  </si>
  <si>
    <t>汤加</t>
  </si>
  <si>
    <t>2025011003</t>
  </si>
  <si>
    <t>109.51</t>
  </si>
  <si>
    <t>王金书</t>
  </si>
  <si>
    <t>2025011020</t>
  </si>
  <si>
    <t>100.08</t>
  </si>
  <si>
    <r>
      <rPr>
        <sz val="12"/>
        <color theme="1"/>
        <rFont val="仿宋_GB2312"/>
        <charset val="134"/>
      </rPr>
      <t>重症医学科医师岗</t>
    </r>
  </si>
  <si>
    <t>2025011011</t>
  </si>
  <si>
    <t>87.18</t>
  </si>
  <si>
    <t>108.94</t>
  </si>
  <si>
    <r>
      <rPr>
        <sz val="12"/>
        <color theme="1"/>
        <rFont val="仿宋_GB2312"/>
        <charset val="134"/>
      </rPr>
      <t>儿科医师岗</t>
    </r>
  </si>
  <si>
    <t>2025011014</t>
  </si>
  <si>
    <t>125.22</t>
  </si>
  <si>
    <r>
      <rPr>
        <sz val="12"/>
        <color theme="1"/>
        <rFont val="仿宋_GB2312"/>
        <charset val="134"/>
      </rPr>
      <t>松滋市中医医院</t>
    </r>
  </si>
  <si>
    <r>
      <rPr>
        <sz val="12"/>
        <color theme="1"/>
        <rFont val="仿宋_GB2312"/>
        <charset val="134"/>
      </rPr>
      <t>外科医师岗</t>
    </r>
  </si>
  <si>
    <t>2025011010</t>
  </si>
  <si>
    <t>120.35</t>
  </si>
  <si>
    <r>
      <rPr>
        <sz val="12"/>
        <color theme="1"/>
        <rFont val="仿宋_GB2312"/>
        <charset val="134"/>
      </rPr>
      <t>内科医师岗</t>
    </r>
  </si>
  <si>
    <t>200506150202</t>
  </si>
  <si>
    <t>甘宇</t>
  </si>
  <si>
    <t>2025011013</t>
  </si>
  <si>
    <t>108.15</t>
  </si>
  <si>
    <t>119.01</t>
  </si>
  <si>
    <t>苏小琴</t>
  </si>
  <si>
    <t>2025011018</t>
  </si>
  <si>
    <t>117.71</t>
  </si>
  <si>
    <t>覃姚</t>
  </si>
  <si>
    <t>2025011016</t>
  </si>
  <si>
    <r>
      <rPr>
        <sz val="12"/>
        <color theme="1"/>
        <rFont val="仿宋_GB2312"/>
        <charset val="134"/>
      </rPr>
      <t>急诊科医师岗</t>
    </r>
  </si>
  <si>
    <t>2025011017</t>
  </si>
  <si>
    <t>200506150205</t>
  </si>
  <si>
    <t>刘远凤</t>
  </si>
  <si>
    <t>2025011022</t>
  </si>
  <si>
    <t>98.04</t>
  </si>
  <si>
    <t>112.58</t>
  </si>
  <si>
    <r>
      <rPr>
        <sz val="12"/>
        <color theme="1"/>
        <rFont val="仿宋_GB2312"/>
        <charset val="134"/>
      </rPr>
      <t>新江口街道党群服务中心</t>
    </r>
  </si>
  <si>
    <r>
      <rPr>
        <sz val="12"/>
        <color theme="1"/>
        <rFont val="仿宋_GB2312"/>
        <charset val="134"/>
      </rPr>
      <t>水利水电技术岗</t>
    </r>
  </si>
  <si>
    <t>200506160101</t>
  </si>
  <si>
    <t>田浪屿</t>
  </si>
  <si>
    <t>2025010505</t>
  </si>
  <si>
    <t>117.20</t>
  </si>
  <si>
    <t>周延波</t>
  </si>
  <si>
    <t>2025010328</t>
  </si>
  <si>
    <t>102.40</t>
  </si>
  <si>
    <r>
      <rPr>
        <sz val="12"/>
        <color theme="1"/>
        <rFont val="仿宋_GB2312"/>
        <charset val="134"/>
      </rPr>
      <t>新江口街道社区网格管理综合服务中心</t>
    </r>
  </si>
  <si>
    <r>
      <rPr>
        <sz val="12"/>
        <color theme="1"/>
        <rFont val="仿宋_GB2312"/>
        <charset val="134"/>
      </rPr>
      <t>土地资源管理岗</t>
    </r>
  </si>
  <si>
    <t>200506160201</t>
  </si>
  <si>
    <t>叶子军</t>
  </si>
  <si>
    <t>2025010109</t>
  </si>
  <si>
    <t>毛冬海</t>
  </si>
  <si>
    <t>2025010212</t>
  </si>
  <si>
    <t>90.66</t>
  </si>
  <si>
    <r>
      <rPr>
        <sz val="12"/>
        <color theme="1"/>
        <rFont val="仿宋_GB2312"/>
        <charset val="134"/>
      </rPr>
      <t>乐乡街道党群服务中心</t>
    </r>
  </si>
  <si>
    <t>办公综合岗</t>
  </si>
  <si>
    <t>200506170101</t>
  </si>
  <si>
    <t>许婉笛</t>
  </si>
  <si>
    <t>2025010108</t>
  </si>
  <si>
    <t>85.44</t>
  </si>
  <si>
    <t>赵晓露</t>
  </si>
  <si>
    <t>2025010211</t>
  </si>
  <si>
    <r>
      <rPr>
        <sz val="12"/>
        <color theme="1"/>
        <rFont val="仿宋_GB2312"/>
        <charset val="134"/>
      </rPr>
      <t>刘家场镇党群服务中心</t>
    </r>
  </si>
  <si>
    <t>2025010131</t>
  </si>
  <si>
    <t>94.20</t>
  </si>
  <si>
    <r>
      <rPr>
        <sz val="12"/>
        <color theme="1"/>
        <rFont val="仿宋_GB2312"/>
        <charset val="134"/>
      </rPr>
      <t>沙道观镇党群服务中心</t>
    </r>
  </si>
  <si>
    <t>200506190101</t>
  </si>
  <si>
    <t>庹梦琪</t>
  </si>
  <si>
    <t>2025010130</t>
  </si>
  <si>
    <t>102.93</t>
  </si>
  <si>
    <t>111.90</t>
  </si>
  <si>
    <r>
      <rPr>
        <sz val="12"/>
        <color theme="1"/>
        <rFont val="仿宋_GB2312"/>
        <charset val="134"/>
      </rPr>
      <t>农业工程技术岗</t>
    </r>
  </si>
  <si>
    <t>200506190201</t>
  </si>
  <si>
    <t>杨晨</t>
  </si>
  <si>
    <t>2025010631</t>
  </si>
  <si>
    <t>佘依洹</t>
  </si>
  <si>
    <t>2025010424</t>
  </si>
  <si>
    <t>邱梦瑶</t>
  </si>
  <si>
    <t>2025010616</t>
  </si>
  <si>
    <r>
      <rPr>
        <sz val="12"/>
        <color theme="1"/>
        <rFont val="宋体"/>
        <charset val="134"/>
      </rPr>
      <t>涴</t>
    </r>
    <r>
      <rPr>
        <sz val="12"/>
        <color theme="1"/>
        <rFont val="仿宋_GB2312"/>
        <charset val="134"/>
      </rPr>
      <t>市镇党群服务中心</t>
    </r>
  </si>
  <si>
    <r>
      <rPr>
        <sz val="12"/>
        <color theme="1"/>
        <rFont val="仿宋_GB2312"/>
        <charset val="134"/>
      </rPr>
      <t>群众服务管理岗</t>
    </r>
  </si>
  <si>
    <t>200506200101</t>
  </si>
  <si>
    <t>宁宗艺</t>
  </si>
  <si>
    <t>2025010502</t>
  </si>
  <si>
    <t>118.70</t>
  </si>
  <si>
    <t>聂安琪</t>
  </si>
  <si>
    <t>2025010325</t>
  </si>
  <si>
    <t>罗雅雯</t>
  </si>
  <si>
    <t>2025010415</t>
  </si>
  <si>
    <t>邹子嫣</t>
  </si>
  <si>
    <t>2025010107</t>
  </si>
  <si>
    <t>107.00</t>
  </si>
  <si>
    <r>
      <rPr>
        <sz val="12"/>
        <color theme="1"/>
        <rFont val="仿宋_GB2312"/>
        <charset val="134"/>
      </rPr>
      <t>老城镇党群服务中心</t>
    </r>
  </si>
  <si>
    <t>2025010218</t>
  </si>
  <si>
    <r>
      <rPr>
        <sz val="12"/>
        <color theme="1"/>
        <rFont val="仿宋_GB2312"/>
        <charset val="134"/>
      </rPr>
      <t>陈店镇党群服务中心</t>
    </r>
  </si>
  <si>
    <t>200506230101</t>
  </si>
  <si>
    <t>王学渊</t>
  </si>
  <si>
    <t>2025010203</t>
  </si>
  <si>
    <r>
      <rPr>
        <sz val="12"/>
        <color theme="1"/>
        <rFont val="宋体"/>
        <charset val="134"/>
      </rPr>
      <t>洈</t>
    </r>
    <r>
      <rPr>
        <sz val="12"/>
        <color theme="1"/>
        <rFont val="仿宋_GB2312"/>
        <charset val="134"/>
      </rPr>
      <t>水镇农业农村服务中心</t>
    </r>
  </si>
  <si>
    <t>农业工程技术岗</t>
  </si>
  <si>
    <t>2025010205</t>
  </si>
  <si>
    <t>86.52</t>
  </si>
  <si>
    <t>91.00</t>
  </si>
  <si>
    <r>
      <rPr>
        <sz val="12"/>
        <color theme="1"/>
        <rFont val="仿宋_GB2312"/>
        <charset val="134"/>
      </rPr>
      <t>街河市镇党群服务中心</t>
    </r>
  </si>
  <si>
    <t>200506260101</t>
  </si>
  <si>
    <t>周雅</t>
  </si>
  <si>
    <t>2025010117</t>
  </si>
  <si>
    <r>
      <rPr>
        <sz val="12"/>
        <color theme="1"/>
        <rFont val="仿宋_GB2312"/>
        <charset val="134"/>
      </rPr>
      <t>街河市镇农业农村服务中心</t>
    </r>
  </si>
  <si>
    <t>200506260201</t>
  </si>
  <si>
    <t>张振远</t>
  </si>
  <si>
    <t>2025010609</t>
  </si>
  <si>
    <t>85.11</t>
  </si>
  <si>
    <t>103.30</t>
  </si>
  <si>
    <r>
      <rPr>
        <sz val="12"/>
        <color theme="1"/>
        <rFont val="仿宋_GB2312"/>
        <charset val="134"/>
      </rPr>
      <t>万家乡农业农村服务中心</t>
    </r>
  </si>
  <si>
    <r>
      <rPr>
        <sz val="12"/>
        <color theme="1"/>
        <rFont val="仿宋_GB2312"/>
        <charset val="134"/>
      </rPr>
      <t>生态保护治理岗</t>
    </r>
  </si>
  <si>
    <t>200506280201</t>
  </si>
  <si>
    <t>杨陈成</t>
  </si>
  <si>
    <t>2025010611</t>
  </si>
  <si>
    <t>110.60</t>
  </si>
  <si>
    <t>卢翔宇</t>
  </si>
  <si>
    <t>2025010224</t>
  </si>
  <si>
    <t>108.60</t>
  </si>
  <si>
    <r>
      <rPr>
        <sz val="12"/>
        <color theme="1"/>
        <rFont val="仿宋_GB2312"/>
        <charset val="134"/>
      </rPr>
      <t>纸厂河镇农业农村服务中心</t>
    </r>
  </si>
  <si>
    <r>
      <rPr>
        <sz val="12"/>
        <color theme="1"/>
        <rFont val="仿宋_GB2312"/>
        <charset val="134"/>
      </rPr>
      <t>农业技术岗</t>
    </r>
  </si>
  <si>
    <t>200506290201</t>
  </si>
  <si>
    <t>王燕</t>
  </si>
  <si>
    <t>2025010208</t>
  </si>
  <si>
    <t>金鑫</t>
  </si>
  <si>
    <t>2025010202</t>
  </si>
  <si>
    <t>陈二燕</t>
  </si>
  <si>
    <t>2025010403</t>
  </si>
  <si>
    <r>
      <rPr>
        <sz val="12"/>
        <color theme="1"/>
        <rFont val="仿宋_GB2312"/>
        <charset val="134"/>
      </rPr>
      <t>杨林市镇党群服务中心</t>
    </r>
  </si>
  <si>
    <t>200506300101</t>
  </si>
  <si>
    <t>刘雪娇</t>
  </si>
  <si>
    <t>2025010423</t>
  </si>
  <si>
    <t>95.97</t>
  </si>
  <si>
    <r>
      <rPr>
        <sz val="12"/>
        <color theme="1"/>
        <rFont val="仿宋_GB2312"/>
        <charset val="134"/>
      </rPr>
      <t>卸甲坪土家族乡党群服务中心</t>
    </r>
  </si>
  <si>
    <t>200506310101</t>
  </si>
  <si>
    <t>龚澳</t>
  </si>
  <si>
    <t>2025010523</t>
  </si>
  <si>
    <t>128.04</t>
  </si>
  <si>
    <t>刘晗</t>
  </si>
  <si>
    <t>2025010326</t>
  </si>
  <si>
    <t>宋雪婷</t>
  </si>
  <si>
    <t>2025010426</t>
  </si>
  <si>
    <t>郭涛</t>
  </si>
  <si>
    <t>2025010305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</si>
</sst>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3"/>
  <sheetViews>
    <sheetView tabSelected="1" zoomScale="90" zoomScaleNormal="90" zoomScaleSheetLayoutView="88" workbookViewId="0">
      <pane ySplit="3" topLeftCell="A4" activePane="bottomLeft" state="frozen"/>
      <selection/>
      <selection pane="bottomLeft" activeCell="A3" sqref="A3:M3"/>
    </sheetView>
  </sheetViews>
  <sheetFormatPr defaultColWidth="9" defaultRowHeight="38" customHeight="1"/>
  <cols>
    <col min="1" max="1" width="5.5" style="3" customWidth="1"/>
    <col min="2" max="2" width="15.6583333333333" style="4" customWidth="1"/>
    <col min="3" max="3" width="15.875" style="4" customWidth="1"/>
    <col min="4" max="4" width="13.875" style="5" customWidth="1"/>
    <col min="5" max="5" width="10.4083333333333" style="5" customWidth="1"/>
    <col min="6" max="6" width="10.9083333333333" style="5" customWidth="1"/>
    <col min="7" max="7" width="14.25" style="3" customWidth="1"/>
    <col min="8" max="8" width="14.2333333333333" style="5" customWidth="1"/>
    <col min="9" max="9" width="9.75" style="5" customWidth="1"/>
    <col min="10" max="10" width="8" style="5" customWidth="1"/>
    <col min="11" max="11" width="5.75" style="5" customWidth="1"/>
    <col min="12" max="12" width="8" style="5" customWidth="1"/>
    <col min="13" max="13" width="7.25" style="3" customWidth="1"/>
    <col min="14" max="16384" width="9" style="2"/>
  </cols>
  <sheetData>
    <row r="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56" customHeight="1" spans="1:13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0" t="s">
        <v>14</v>
      </c>
    </row>
    <row r="4" s="1" customFormat="1" customHeight="1" spans="1:13">
      <c r="A4" s="11">
        <v>1</v>
      </c>
      <c r="B4" s="12" t="s">
        <v>15</v>
      </c>
      <c r="C4" s="13" t="s">
        <v>16</v>
      </c>
      <c r="D4" s="14" t="str">
        <f>"200506020101"</f>
        <v>200506020101</v>
      </c>
      <c r="E4" s="14" t="s">
        <v>17</v>
      </c>
      <c r="F4" s="15" t="s">
        <v>18</v>
      </c>
      <c r="G4" s="11" t="s">
        <v>19</v>
      </c>
      <c r="H4" s="16" t="s">
        <v>20</v>
      </c>
      <c r="I4" s="16" t="s">
        <v>21</v>
      </c>
      <c r="J4" s="24">
        <f>(H4+I4)/3</f>
        <v>79.6066666666667</v>
      </c>
      <c r="K4" s="25">
        <v>1</v>
      </c>
      <c r="L4" s="25" t="s">
        <v>22</v>
      </c>
      <c r="M4" s="11"/>
    </row>
    <row r="5" customHeight="1" spans="1:13">
      <c r="A5" s="11">
        <v>2</v>
      </c>
      <c r="B5" s="17"/>
      <c r="C5" s="18"/>
      <c r="D5" s="19"/>
      <c r="E5" s="19"/>
      <c r="F5" s="15" t="s">
        <v>23</v>
      </c>
      <c r="G5" s="11" t="s">
        <v>24</v>
      </c>
      <c r="H5" s="16" t="s">
        <v>25</v>
      </c>
      <c r="I5" s="16" t="s">
        <v>26</v>
      </c>
      <c r="J5" s="24">
        <f t="shared" ref="J5:J68" si="0">(H5+I5)/3</f>
        <v>76.03</v>
      </c>
      <c r="K5" s="25">
        <v>2</v>
      </c>
      <c r="L5" s="25" t="s">
        <v>22</v>
      </c>
      <c r="M5" s="11"/>
    </row>
    <row r="6" customHeight="1" spans="1:13">
      <c r="A6" s="11">
        <v>3</v>
      </c>
      <c r="B6" s="17"/>
      <c r="C6" s="18"/>
      <c r="D6" s="19"/>
      <c r="E6" s="19"/>
      <c r="F6" s="15" t="s">
        <v>27</v>
      </c>
      <c r="G6" s="11" t="s">
        <v>28</v>
      </c>
      <c r="H6" s="16" t="s">
        <v>29</v>
      </c>
      <c r="I6" s="16" t="s">
        <v>30</v>
      </c>
      <c r="J6" s="24">
        <f t="shared" si="0"/>
        <v>74.46</v>
      </c>
      <c r="K6" s="25">
        <v>3</v>
      </c>
      <c r="L6" s="25" t="s">
        <v>22</v>
      </c>
      <c r="M6" s="11"/>
    </row>
    <row r="7" customHeight="1" spans="1:13">
      <c r="A7" s="11">
        <v>4</v>
      </c>
      <c r="B7" s="17"/>
      <c r="C7" s="18"/>
      <c r="D7" s="19"/>
      <c r="E7" s="19"/>
      <c r="F7" s="15" t="s">
        <v>31</v>
      </c>
      <c r="G7" s="11" t="s">
        <v>32</v>
      </c>
      <c r="H7" s="16" t="s">
        <v>33</v>
      </c>
      <c r="I7" s="16" t="s">
        <v>34</v>
      </c>
      <c r="J7" s="24">
        <f t="shared" si="0"/>
        <v>73.2433333333333</v>
      </c>
      <c r="K7" s="25">
        <v>4</v>
      </c>
      <c r="L7" s="25"/>
      <c r="M7" s="11"/>
    </row>
    <row r="8" customHeight="1" spans="1:13">
      <c r="A8" s="11">
        <v>5</v>
      </c>
      <c r="B8" s="17"/>
      <c r="C8" s="18"/>
      <c r="D8" s="19"/>
      <c r="E8" s="19"/>
      <c r="F8" s="15" t="s">
        <v>35</v>
      </c>
      <c r="G8" s="11" t="s">
        <v>36</v>
      </c>
      <c r="H8" s="16" t="s">
        <v>37</v>
      </c>
      <c r="I8" s="16" t="s">
        <v>38</v>
      </c>
      <c r="J8" s="24">
        <f t="shared" si="0"/>
        <v>72.0233333333333</v>
      </c>
      <c r="K8" s="25">
        <v>5</v>
      </c>
      <c r="L8" s="25"/>
      <c r="M8" s="11"/>
    </row>
    <row r="9" customHeight="1" spans="1:13">
      <c r="A9" s="11">
        <v>6</v>
      </c>
      <c r="B9" s="17"/>
      <c r="C9" s="18"/>
      <c r="D9" s="19"/>
      <c r="E9" s="19"/>
      <c r="F9" s="15" t="s">
        <v>39</v>
      </c>
      <c r="G9" s="11" t="s">
        <v>40</v>
      </c>
      <c r="H9" s="16" t="s">
        <v>41</v>
      </c>
      <c r="I9" s="16" t="s">
        <v>42</v>
      </c>
      <c r="J9" s="24">
        <f t="shared" si="0"/>
        <v>71.3233333333333</v>
      </c>
      <c r="K9" s="25">
        <v>6</v>
      </c>
      <c r="L9" s="25"/>
      <c r="M9" s="11"/>
    </row>
    <row r="10" customHeight="1" spans="1:13">
      <c r="A10" s="11">
        <v>7</v>
      </c>
      <c r="B10" s="17"/>
      <c r="C10" s="18"/>
      <c r="D10" s="19"/>
      <c r="E10" s="19"/>
      <c r="F10" s="15" t="s">
        <v>43</v>
      </c>
      <c r="G10" s="11" t="s">
        <v>44</v>
      </c>
      <c r="H10" s="16" t="s">
        <v>45</v>
      </c>
      <c r="I10" s="16" t="s">
        <v>46</v>
      </c>
      <c r="J10" s="24">
        <f t="shared" si="0"/>
        <v>69.2666666666667</v>
      </c>
      <c r="K10" s="25">
        <v>7</v>
      </c>
      <c r="L10" s="25"/>
      <c r="M10" s="11"/>
    </row>
    <row r="11" customHeight="1" spans="1:13">
      <c r="A11" s="11">
        <v>8</v>
      </c>
      <c r="B11" s="17"/>
      <c r="C11" s="18"/>
      <c r="D11" s="19"/>
      <c r="E11" s="19"/>
      <c r="F11" s="15" t="s">
        <v>47</v>
      </c>
      <c r="G11" s="11" t="s">
        <v>48</v>
      </c>
      <c r="H11" s="16" t="s">
        <v>49</v>
      </c>
      <c r="I11" s="16" t="s">
        <v>50</v>
      </c>
      <c r="J11" s="24">
        <f t="shared" si="0"/>
        <v>68.45</v>
      </c>
      <c r="K11" s="25">
        <v>8</v>
      </c>
      <c r="L11" s="25"/>
      <c r="M11" s="11"/>
    </row>
    <row r="12" customHeight="1" spans="1:13">
      <c r="A12" s="11">
        <v>9</v>
      </c>
      <c r="B12" s="17"/>
      <c r="C12" s="18"/>
      <c r="D12" s="19"/>
      <c r="E12" s="19"/>
      <c r="F12" s="15" t="s">
        <v>51</v>
      </c>
      <c r="G12" s="11" t="s">
        <v>52</v>
      </c>
      <c r="H12" s="16" t="s">
        <v>53</v>
      </c>
      <c r="I12" s="16" t="s">
        <v>54</v>
      </c>
      <c r="J12" s="24">
        <f t="shared" si="0"/>
        <v>68.2766666666667</v>
      </c>
      <c r="K12" s="25">
        <v>9</v>
      </c>
      <c r="L12" s="25"/>
      <c r="M12" s="11"/>
    </row>
    <row r="13" customHeight="1" spans="1:13">
      <c r="A13" s="11">
        <v>10</v>
      </c>
      <c r="B13" s="17"/>
      <c r="C13" s="18"/>
      <c r="D13" s="19"/>
      <c r="E13" s="19"/>
      <c r="F13" s="15" t="s">
        <v>55</v>
      </c>
      <c r="G13" s="11" t="s">
        <v>56</v>
      </c>
      <c r="H13" s="16" t="s">
        <v>57</v>
      </c>
      <c r="I13" s="16" t="s">
        <v>58</v>
      </c>
      <c r="J13" s="24">
        <f t="shared" si="0"/>
        <v>66.3433333333333</v>
      </c>
      <c r="K13" s="25">
        <v>10</v>
      </c>
      <c r="L13" s="25"/>
      <c r="M13" s="11"/>
    </row>
    <row r="14" customHeight="1" spans="1:13">
      <c r="A14" s="11">
        <v>11</v>
      </c>
      <c r="B14" s="17"/>
      <c r="C14" s="18"/>
      <c r="D14" s="19"/>
      <c r="E14" s="19"/>
      <c r="F14" s="15" t="s">
        <v>59</v>
      </c>
      <c r="G14" s="11" t="s">
        <v>60</v>
      </c>
      <c r="H14" s="16" t="s">
        <v>61</v>
      </c>
      <c r="I14" s="16" t="s">
        <v>62</v>
      </c>
      <c r="J14" s="24">
        <f t="shared" si="0"/>
        <v>64.2133333333333</v>
      </c>
      <c r="K14" s="25">
        <v>11</v>
      </c>
      <c r="L14" s="25"/>
      <c r="M14" s="11"/>
    </row>
    <row r="15" customHeight="1" spans="1:13">
      <c r="A15" s="11">
        <v>12</v>
      </c>
      <c r="B15" s="17"/>
      <c r="C15" s="18"/>
      <c r="D15" s="19"/>
      <c r="E15" s="19"/>
      <c r="F15" s="15" t="s">
        <v>63</v>
      </c>
      <c r="G15" s="11" t="s">
        <v>64</v>
      </c>
      <c r="H15" s="16"/>
      <c r="I15" s="16"/>
      <c r="J15" s="24"/>
      <c r="K15" s="25"/>
      <c r="L15" s="25"/>
      <c r="M15" s="11" t="s">
        <v>65</v>
      </c>
    </row>
    <row r="16" customHeight="1" spans="1:13">
      <c r="A16" s="11">
        <v>13</v>
      </c>
      <c r="B16" s="20"/>
      <c r="C16" s="21"/>
      <c r="D16" s="22"/>
      <c r="E16" s="22"/>
      <c r="F16" s="15" t="s">
        <v>66</v>
      </c>
      <c r="G16" s="11" t="s">
        <v>67</v>
      </c>
      <c r="H16" s="16"/>
      <c r="I16" s="16"/>
      <c r="J16" s="24"/>
      <c r="K16" s="25"/>
      <c r="L16" s="25"/>
      <c r="M16" s="11" t="s">
        <v>65</v>
      </c>
    </row>
    <row r="17" customHeight="1" spans="1:13">
      <c r="A17" s="11">
        <v>14</v>
      </c>
      <c r="B17" s="23" t="s">
        <v>68</v>
      </c>
      <c r="C17" s="13" t="s">
        <v>69</v>
      </c>
      <c r="D17" s="14" t="s">
        <v>70</v>
      </c>
      <c r="E17" s="14" t="s">
        <v>17</v>
      </c>
      <c r="F17" s="15" t="s">
        <v>71</v>
      </c>
      <c r="G17" s="11" t="s">
        <v>72</v>
      </c>
      <c r="H17" s="16" t="s">
        <v>73</v>
      </c>
      <c r="I17" s="16" t="s">
        <v>74</v>
      </c>
      <c r="J17" s="24">
        <f t="shared" si="0"/>
        <v>78.17</v>
      </c>
      <c r="K17" s="25">
        <v>1</v>
      </c>
      <c r="L17" s="25" t="s">
        <v>22</v>
      </c>
      <c r="M17" s="11"/>
    </row>
    <row r="18" customHeight="1" spans="1:13">
      <c r="A18" s="11">
        <v>15</v>
      </c>
      <c r="B18" s="17"/>
      <c r="C18" s="18"/>
      <c r="D18" s="19"/>
      <c r="E18" s="19"/>
      <c r="F18" s="15" t="s">
        <v>75</v>
      </c>
      <c r="G18" s="11" t="s">
        <v>76</v>
      </c>
      <c r="H18" s="16" t="s">
        <v>77</v>
      </c>
      <c r="I18" s="16" t="s">
        <v>78</v>
      </c>
      <c r="J18" s="24">
        <f t="shared" si="0"/>
        <v>73.6466666666667</v>
      </c>
      <c r="K18" s="25">
        <v>2</v>
      </c>
      <c r="L18" s="25" t="s">
        <v>22</v>
      </c>
      <c r="M18" s="11"/>
    </row>
    <row r="19" customHeight="1" spans="1:13">
      <c r="A19" s="11">
        <v>16</v>
      </c>
      <c r="B19" s="17"/>
      <c r="C19" s="18"/>
      <c r="D19" s="19"/>
      <c r="E19" s="19"/>
      <c r="F19" s="15" t="s">
        <v>79</v>
      </c>
      <c r="G19" s="11" t="s">
        <v>80</v>
      </c>
      <c r="H19" s="16" t="s">
        <v>81</v>
      </c>
      <c r="I19" s="16" t="s">
        <v>82</v>
      </c>
      <c r="J19" s="24">
        <f t="shared" si="0"/>
        <v>72.82</v>
      </c>
      <c r="K19" s="25">
        <v>3</v>
      </c>
      <c r="L19" s="25" t="s">
        <v>22</v>
      </c>
      <c r="M19" s="11"/>
    </row>
    <row r="20" customHeight="1" spans="1:13">
      <c r="A20" s="11">
        <v>17</v>
      </c>
      <c r="B20" s="17"/>
      <c r="C20" s="18"/>
      <c r="D20" s="19"/>
      <c r="E20" s="19"/>
      <c r="F20" s="15" t="s">
        <v>83</v>
      </c>
      <c r="G20" s="11" t="s">
        <v>84</v>
      </c>
      <c r="H20" s="16" t="s">
        <v>85</v>
      </c>
      <c r="I20" s="16" t="s">
        <v>86</v>
      </c>
      <c r="J20" s="24">
        <f t="shared" si="0"/>
        <v>72.28</v>
      </c>
      <c r="K20" s="25">
        <v>4</v>
      </c>
      <c r="L20" s="25"/>
      <c r="M20" s="11"/>
    </row>
    <row r="21" customHeight="1" spans="1:13">
      <c r="A21" s="11">
        <v>18</v>
      </c>
      <c r="B21" s="17"/>
      <c r="C21" s="18"/>
      <c r="D21" s="19"/>
      <c r="E21" s="19"/>
      <c r="F21" s="15" t="s">
        <v>87</v>
      </c>
      <c r="G21" s="11" t="s">
        <v>88</v>
      </c>
      <c r="H21" s="16" t="s">
        <v>89</v>
      </c>
      <c r="I21" s="16" t="s">
        <v>90</v>
      </c>
      <c r="J21" s="24">
        <f t="shared" si="0"/>
        <v>71.63</v>
      </c>
      <c r="K21" s="25">
        <v>5</v>
      </c>
      <c r="L21" s="25"/>
      <c r="M21" s="11"/>
    </row>
    <row r="22" customHeight="1" spans="1:13">
      <c r="A22" s="11">
        <v>19</v>
      </c>
      <c r="B22" s="17"/>
      <c r="C22" s="18"/>
      <c r="D22" s="19"/>
      <c r="E22" s="19"/>
      <c r="F22" s="15" t="s">
        <v>91</v>
      </c>
      <c r="G22" s="11" t="s">
        <v>92</v>
      </c>
      <c r="H22" s="16" t="s">
        <v>53</v>
      </c>
      <c r="I22" s="16" t="s">
        <v>93</v>
      </c>
      <c r="J22" s="24">
        <f t="shared" si="0"/>
        <v>69.2766666666667</v>
      </c>
      <c r="K22" s="25">
        <v>6</v>
      </c>
      <c r="L22" s="25"/>
      <c r="M22" s="11"/>
    </row>
    <row r="23" customHeight="1" spans="1:13">
      <c r="A23" s="11">
        <v>20</v>
      </c>
      <c r="B23" s="17"/>
      <c r="C23" s="21"/>
      <c r="D23" s="22"/>
      <c r="E23" s="22"/>
      <c r="F23" s="15" t="s">
        <v>94</v>
      </c>
      <c r="G23" s="11" t="s">
        <v>95</v>
      </c>
      <c r="H23" s="16" t="s">
        <v>96</v>
      </c>
      <c r="I23" s="16" t="s">
        <v>97</v>
      </c>
      <c r="J23" s="24">
        <f t="shared" si="0"/>
        <v>68.6866666666667</v>
      </c>
      <c r="K23" s="25">
        <v>7</v>
      </c>
      <c r="L23" s="25"/>
      <c r="M23" s="11"/>
    </row>
    <row r="24" customHeight="1" spans="1:13">
      <c r="A24" s="11">
        <v>21</v>
      </c>
      <c r="B24" s="17"/>
      <c r="C24" s="13" t="s">
        <v>98</v>
      </c>
      <c r="D24" s="14" t="s">
        <v>99</v>
      </c>
      <c r="E24" s="14" t="s">
        <v>100</v>
      </c>
      <c r="F24" s="15" t="s">
        <v>101</v>
      </c>
      <c r="G24" s="11" t="s">
        <v>102</v>
      </c>
      <c r="H24" s="16" t="s">
        <v>103</v>
      </c>
      <c r="I24" s="16" t="s">
        <v>34</v>
      </c>
      <c r="J24" s="24">
        <f t="shared" si="0"/>
        <v>78.7433333333333</v>
      </c>
      <c r="K24" s="25">
        <v>1</v>
      </c>
      <c r="L24" s="25" t="s">
        <v>22</v>
      </c>
      <c r="M24" s="11"/>
    </row>
    <row r="25" customHeight="1" spans="1:13">
      <c r="A25" s="11">
        <v>22</v>
      </c>
      <c r="B25" s="17"/>
      <c r="C25" s="18"/>
      <c r="D25" s="19"/>
      <c r="E25" s="19"/>
      <c r="F25" s="15" t="s">
        <v>104</v>
      </c>
      <c r="G25" s="11" t="s">
        <v>105</v>
      </c>
      <c r="H25" s="16" t="s">
        <v>106</v>
      </c>
      <c r="I25" s="16" t="s">
        <v>107</v>
      </c>
      <c r="J25" s="24">
        <f t="shared" si="0"/>
        <v>76.3833333333333</v>
      </c>
      <c r="K25" s="25">
        <v>2</v>
      </c>
      <c r="L25" s="25" t="s">
        <v>22</v>
      </c>
      <c r="M25" s="11"/>
    </row>
    <row r="26" customHeight="1" spans="1:13">
      <c r="A26" s="11">
        <v>23</v>
      </c>
      <c r="B26" s="17"/>
      <c r="C26" s="18"/>
      <c r="D26" s="19"/>
      <c r="E26" s="19"/>
      <c r="F26" s="15" t="s">
        <v>108</v>
      </c>
      <c r="G26" s="11" t="s">
        <v>109</v>
      </c>
      <c r="H26" s="16" t="s">
        <v>110</v>
      </c>
      <c r="I26" s="16" t="s">
        <v>111</v>
      </c>
      <c r="J26" s="24">
        <f t="shared" si="0"/>
        <v>76.38</v>
      </c>
      <c r="K26" s="25">
        <v>3</v>
      </c>
      <c r="L26" s="25" t="s">
        <v>22</v>
      </c>
      <c r="M26" s="11"/>
    </row>
    <row r="27" customHeight="1" spans="1:13">
      <c r="A27" s="11">
        <v>24</v>
      </c>
      <c r="B27" s="17"/>
      <c r="C27" s="18"/>
      <c r="D27" s="19"/>
      <c r="E27" s="19"/>
      <c r="F27" s="15" t="s">
        <v>112</v>
      </c>
      <c r="G27" s="11" t="s">
        <v>113</v>
      </c>
      <c r="H27" s="16" t="s">
        <v>114</v>
      </c>
      <c r="I27" s="16" t="s">
        <v>42</v>
      </c>
      <c r="J27" s="24">
        <f t="shared" si="0"/>
        <v>74.4733333333333</v>
      </c>
      <c r="K27" s="25">
        <v>4</v>
      </c>
      <c r="L27" s="25" t="s">
        <v>22</v>
      </c>
      <c r="M27" s="11"/>
    </row>
    <row r="28" customHeight="1" spans="1:13">
      <c r="A28" s="11">
        <v>25</v>
      </c>
      <c r="B28" s="17"/>
      <c r="C28" s="18"/>
      <c r="D28" s="19"/>
      <c r="E28" s="19"/>
      <c r="F28" s="15" t="s">
        <v>115</v>
      </c>
      <c r="G28" s="11" t="s">
        <v>116</v>
      </c>
      <c r="H28" s="16" t="s">
        <v>117</v>
      </c>
      <c r="I28" s="16" t="s">
        <v>118</v>
      </c>
      <c r="J28" s="24">
        <f t="shared" si="0"/>
        <v>74.4666666666667</v>
      </c>
      <c r="K28" s="25">
        <v>5</v>
      </c>
      <c r="L28" s="25" t="s">
        <v>22</v>
      </c>
      <c r="M28" s="11"/>
    </row>
    <row r="29" customHeight="1" spans="1:13">
      <c r="A29" s="11">
        <v>26</v>
      </c>
      <c r="B29" s="17"/>
      <c r="C29" s="18"/>
      <c r="D29" s="19"/>
      <c r="E29" s="19"/>
      <c r="F29" s="15" t="s">
        <v>119</v>
      </c>
      <c r="G29" s="11" t="s">
        <v>120</v>
      </c>
      <c r="H29" s="16" t="s">
        <v>121</v>
      </c>
      <c r="I29" s="16" t="s">
        <v>74</v>
      </c>
      <c r="J29" s="24">
        <f t="shared" si="0"/>
        <v>73.75</v>
      </c>
      <c r="K29" s="25">
        <v>6</v>
      </c>
      <c r="L29" s="25" t="s">
        <v>22</v>
      </c>
      <c r="M29" s="11"/>
    </row>
    <row r="30" customHeight="1" spans="1:13">
      <c r="A30" s="11">
        <v>27</v>
      </c>
      <c r="B30" s="17"/>
      <c r="C30" s="18"/>
      <c r="D30" s="19"/>
      <c r="E30" s="19"/>
      <c r="F30" s="15" t="s">
        <v>122</v>
      </c>
      <c r="G30" s="11" t="s">
        <v>123</v>
      </c>
      <c r="H30" s="16" t="s">
        <v>45</v>
      </c>
      <c r="I30" s="16" t="s">
        <v>124</v>
      </c>
      <c r="J30" s="24">
        <f t="shared" si="0"/>
        <v>73.2</v>
      </c>
      <c r="K30" s="25">
        <v>7</v>
      </c>
      <c r="L30" s="25"/>
      <c r="M30" s="11"/>
    </row>
    <row r="31" customHeight="1" spans="1:13">
      <c r="A31" s="11">
        <v>28</v>
      </c>
      <c r="B31" s="17"/>
      <c r="C31" s="18"/>
      <c r="D31" s="19"/>
      <c r="E31" s="19"/>
      <c r="F31" s="15" t="s">
        <v>125</v>
      </c>
      <c r="G31" s="11" t="s">
        <v>126</v>
      </c>
      <c r="H31" s="16" t="s">
        <v>127</v>
      </c>
      <c r="I31" s="16" t="s">
        <v>78</v>
      </c>
      <c r="J31" s="24">
        <f t="shared" si="0"/>
        <v>73.1766666666667</v>
      </c>
      <c r="K31" s="25">
        <v>8</v>
      </c>
      <c r="L31" s="25"/>
      <c r="M31" s="11"/>
    </row>
    <row r="32" customHeight="1" spans="1:13">
      <c r="A32" s="11">
        <v>29</v>
      </c>
      <c r="B32" s="17"/>
      <c r="C32" s="18"/>
      <c r="D32" s="19"/>
      <c r="E32" s="19"/>
      <c r="F32" s="15" t="s">
        <v>128</v>
      </c>
      <c r="G32" s="11" t="s">
        <v>129</v>
      </c>
      <c r="H32" s="16" t="s">
        <v>130</v>
      </c>
      <c r="I32" s="16" t="s">
        <v>131</v>
      </c>
      <c r="J32" s="24">
        <f t="shared" si="0"/>
        <v>73.08</v>
      </c>
      <c r="K32" s="25">
        <v>9</v>
      </c>
      <c r="L32" s="25"/>
      <c r="M32" s="11"/>
    </row>
    <row r="33" customHeight="1" spans="1:13">
      <c r="A33" s="11">
        <v>30</v>
      </c>
      <c r="B33" s="17"/>
      <c r="C33" s="18"/>
      <c r="D33" s="19"/>
      <c r="E33" s="19"/>
      <c r="F33" s="15" t="s">
        <v>132</v>
      </c>
      <c r="G33" s="11" t="s">
        <v>133</v>
      </c>
      <c r="H33" s="16" t="s">
        <v>134</v>
      </c>
      <c r="I33" s="16" t="s">
        <v>135</v>
      </c>
      <c r="J33" s="24">
        <f t="shared" si="0"/>
        <v>71.92</v>
      </c>
      <c r="K33" s="25">
        <v>10</v>
      </c>
      <c r="L33" s="25"/>
      <c r="M33" s="11"/>
    </row>
    <row r="34" customHeight="1" spans="1:13">
      <c r="A34" s="11">
        <v>31</v>
      </c>
      <c r="B34" s="17"/>
      <c r="C34" s="18"/>
      <c r="D34" s="19"/>
      <c r="E34" s="19"/>
      <c r="F34" s="15" t="s">
        <v>136</v>
      </c>
      <c r="G34" s="11" t="s">
        <v>137</v>
      </c>
      <c r="H34" s="16" t="s">
        <v>138</v>
      </c>
      <c r="I34" s="16" t="s">
        <v>139</v>
      </c>
      <c r="J34" s="24">
        <f t="shared" si="0"/>
        <v>70.6666666666667</v>
      </c>
      <c r="K34" s="25">
        <v>11</v>
      </c>
      <c r="L34" s="25"/>
      <c r="M34" s="11"/>
    </row>
    <row r="35" customHeight="1" spans="1:13">
      <c r="A35" s="11">
        <v>32</v>
      </c>
      <c r="B35" s="17"/>
      <c r="C35" s="18"/>
      <c r="D35" s="19"/>
      <c r="E35" s="19"/>
      <c r="F35" s="15" t="s">
        <v>140</v>
      </c>
      <c r="G35" s="11" t="s">
        <v>141</v>
      </c>
      <c r="H35" s="16" t="s">
        <v>142</v>
      </c>
      <c r="I35" s="16" t="s">
        <v>143</v>
      </c>
      <c r="J35" s="24">
        <f t="shared" si="0"/>
        <v>69.7933333333333</v>
      </c>
      <c r="K35" s="25">
        <v>12</v>
      </c>
      <c r="L35" s="25"/>
      <c r="M35" s="11"/>
    </row>
    <row r="36" customHeight="1" spans="1:13">
      <c r="A36" s="11">
        <v>33</v>
      </c>
      <c r="B36" s="17"/>
      <c r="C36" s="18"/>
      <c r="D36" s="19"/>
      <c r="E36" s="19"/>
      <c r="F36" s="15" t="s">
        <v>144</v>
      </c>
      <c r="G36" s="11" t="s">
        <v>145</v>
      </c>
      <c r="H36" s="16" t="s">
        <v>146</v>
      </c>
      <c r="I36" s="16" t="s">
        <v>97</v>
      </c>
      <c r="J36" s="24">
        <f t="shared" si="0"/>
        <v>64.9266666666667</v>
      </c>
      <c r="K36" s="25">
        <v>13</v>
      </c>
      <c r="L36" s="25"/>
      <c r="M36" s="11"/>
    </row>
    <row r="37" customHeight="1" spans="1:13">
      <c r="A37" s="11">
        <v>34</v>
      </c>
      <c r="B37" s="20"/>
      <c r="C37" s="21"/>
      <c r="D37" s="22"/>
      <c r="E37" s="22"/>
      <c r="F37" s="15" t="s">
        <v>147</v>
      </c>
      <c r="G37" s="11" t="s">
        <v>148</v>
      </c>
      <c r="H37" s="16" t="s">
        <v>149</v>
      </c>
      <c r="I37" s="16" t="s">
        <v>150</v>
      </c>
      <c r="J37" s="24">
        <f t="shared" si="0"/>
        <v>63.2833333333333</v>
      </c>
      <c r="K37" s="25">
        <v>14</v>
      </c>
      <c r="L37" s="25"/>
      <c r="M37" s="11"/>
    </row>
    <row r="38" s="2" customFormat="1" customHeight="1" spans="1:13">
      <c r="A38" s="11">
        <v>35</v>
      </c>
      <c r="B38" s="23" t="s">
        <v>151</v>
      </c>
      <c r="C38" s="13" t="s">
        <v>152</v>
      </c>
      <c r="D38" s="14" t="s">
        <v>153</v>
      </c>
      <c r="E38" s="14" t="s">
        <v>17</v>
      </c>
      <c r="F38" s="15" t="s">
        <v>154</v>
      </c>
      <c r="G38" s="11" t="s">
        <v>155</v>
      </c>
      <c r="H38" s="16" t="s">
        <v>156</v>
      </c>
      <c r="I38" s="16" t="s">
        <v>157</v>
      </c>
      <c r="J38" s="24">
        <f t="shared" si="0"/>
        <v>75.7933333333333</v>
      </c>
      <c r="K38" s="25">
        <v>1</v>
      </c>
      <c r="L38" s="25" t="s">
        <v>22</v>
      </c>
      <c r="M38" s="11"/>
    </row>
    <row r="39" s="2" customFormat="1" customHeight="1" spans="1:13">
      <c r="A39" s="11">
        <v>36</v>
      </c>
      <c r="B39" s="17"/>
      <c r="C39" s="18"/>
      <c r="D39" s="19"/>
      <c r="E39" s="19"/>
      <c r="F39" s="15" t="s">
        <v>158</v>
      </c>
      <c r="G39" s="11" t="s">
        <v>159</v>
      </c>
      <c r="H39" s="16" t="s">
        <v>29</v>
      </c>
      <c r="I39" s="16" t="s">
        <v>160</v>
      </c>
      <c r="J39" s="24">
        <f t="shared" si="0"/>
        <v>74.6266666666667</v>
      </c>
      <c r="K39" s="25">
        <v>2</v>
      </c>
      <c r="L39" s="25" t="s">
        <v>22</v>
      </c>
      <c r="M39" s="11"/>
    </row>
    <row r="40" s="2" customFormat="1" customHeight="1" spans="1:13">
      <c r="A40" s="11">
        <v>37</v>
      </c>
      <c r="B40" s="17"/>
      <c r="C40" s="18"/>
      <c r="D40" s="19"/>
      <c r="E40" s="19"/>
      <c r="F40" s="15" t="s">
        <v>161</v>
      </c>
      <c r="G40" s="11" t="s">
        <v>162</v>
      </c>
      <c r="H40" s="16" t="s">
        <v>163</v>
      </c>
      <c r="I40" s="16" t="s">
        <v>58</v>
      </c>
      <c r="J40" s="24">
        <f t="shared" si="0"/>
        <v>73.6933333333333</v>
      </c>
      <c r="K40" s="25">
        <v>3</v>
      </c>
      <c r="L40" s="25" t="s">
        <v>22</v>
      </c>
      <c r="M40" s="11"/>
    </row>
    <row r="41" s="2" customFormat="1" customHeight="1" spans="1:13">
      <c r="A41" s="11">
        <v>38</v>
      </c>
      <c r="B41" s="17"/>
      <c r="C41" s="18"/>
      <c r="D41" s="19"/>
      <c r="E41" s="19"/>
      <c r="F41" s="15" t="s">
        <v>164</v>
      </c>
      <c r="G41" s="11" t="s">
        <v>165</v>
      </c>
      <c r="H41" s="16" t="s">
        <v>166</v>
      </c>
      <c r="I41" s="16" t="s">
        <v>167</v>
      </c>
      <c r="J41" s="24">
        <f t="shared" si="0"/>
        <v>72.4466666666667</v>
      </c>
      <c r="K41" s="25">
        <v>4</v>
      </c>
      <c r="L41" s="25"/>
      <c r="M41" s="11"/>
    </row>
    <row r="42" s="2" customFormat="1" customHeight="1" spans="1:13">
      <c r="A42" s="11">
        <v>39</v>
      </c>
      <c r="B42" s="17"/>
      <c r="C42" s="18"/>
      <c r="D42" s="19"/>
      <c r="E42" s="19"/>
      <c r="F42" s="15" t="s">
        <v>168</v>
      </c>
      <c r="G42" s="11" t="s">
        <v>169</v>
      </c>
      <c r="H42" s="16" t="s">
        <v>89</v>
      </c>
      <c r="I42" s="16" t="s">
        <v>170</v>
      </c>
      <c r="J42" s="24">
        <f t="shared" si="0"/>
        <v>71.1966666666667</v>
      </c>
      <c r="K42" s="25">
        <v>5</v>
      </c>
      <c r="L42" s="25"/>
      <c r="M42" s="11"/>
    </row>
    <row r="43" s="2" customFormat="1" customHeight="1" spans="1:13">
      <c r="A43" s="11">
        <v>40</v>
      </c>
      <c r="B43" s="17"/>
      <c r="C43" s="18"/>
      <c r="D43" s="19"/>
      <c r="E43" s="19"/>
      <c r="F43" s="15" t="s">
        <v>171</v>
      </c>
      <c r="G43" s="11" t="s">
        <v>172</v>
      </c>
      <c r="H43" s="16" t="s">
        <v>173</v>
      </c>
      <c r="I43" s="16" t="s">
        <v>174</v>
      </c>
      <c r="J43" s="24">
        <f t="shared" si="0"/>
        <v>70.4766666666667</v>
      </c>
      <c r="K43" s="25">
        <v>6</v>
      </c>
      <c r="L43" s="25"/>
      <c r="M43" s="11"/>
    </row>
    <row r="44" s="2" customFormat="1" customHeight="1" spans="1:13">
      <c r="A44" s="11">
        <v>41</v>
      </c>
      <c r="B44" s="17"/>
      <c r="C44" s="18"/>
      <c r="D44" s="19"/>
      <c r="E44" s="19"/>
      <c r="F44" s="15" t="s">
        <v>175</v>
      </c>
      <c r="G44" s="11" t="s">
        <v>176</v>
      </c>
      <c r="H44" s="16" t="s">
        <v>177</v>
      </c>
      <c r="I44" s="16" t="s">
        <v>46</v>
      </c>
      <c r="J44" s="24">
        <f t="shared" si="0"/>
        <v>69.7066666666667</v>
      </c>
      <c r="K44" s="25">
        <v>7</v>
      </c>
      <c r="L44" s="25"/>
      <c r="M44" s="11"/>
    </row>
    <row r="45" s="2" customFormat="1" customHeight="1" spans="1:13">
      <c r="A45" s="11">
        <v>42</v>
      </c>
      <c r="B45" s="17"/>
      <c r="C45" s="18"/>
      <c r="D45" s="19"/>
      <c r="E45" s="19"/>
      <c r="F45" s="15" t="s">
        <v>178</v>
      </c>
      <c r="G45" s="11" t="s">
        <v>179</v>
      </c>
      <c r="H45" s="16" t="s">
        <v>49</v>
      </c>
      <c r="I45" s="16" t="s">
        <v>180</v>
      </c>
      <c r="J45" s="24">
        <f t="shared" si="0"/>
        <v>69.4166666666667</v>
      </c>
      <c r="K45" s="25">
        <v>8</v>
      </c>
      <c r="L45" s="25"/>
      <c r="M45" s="11"/>
    </row>
    <row r="46" s="2" customFormat="1" customHeight="1" spans="1:13">
      <c r="A46" s="11">
        <v>43</v>
      </c>
      <c r="B46" s="17"/>
      <c r="C46" s="18"/>
      <c r="D46" s="19"/>
      <c r="E46" s="19"/>
      <c r="F46" s="15" t="s">
        <v>181</v>
      </c>
      <c r="G46" s="11" t="s">
        <v>182</v>
      </c>
      <c r="H46" s="16" t="s">
        <v>183</v>
      </c>
      <c r="I46" s="16" t="s">
        <v>184</v>
      </c>
      <c r="J46" s="24">
        <f t="shared" si="0"/>
        <v>64.9066666666667</v>
      </c>
      <c r="K46" s="25">
        <v>9</v>
      </c>
      <c r="L46" s="25"/>
      <c r="M46" s="11"/>
    </row>
    <row r="47" s="2" customFormat="1" customHeight="1" spans="1:13">
      <c r="A47" s="11">
        <v>44</v>
      </c>
      <c r="B47" s="17"/>
      <c r="C47" s="18"/>
      <c r="D47" s="19"/>
      <c r="E47" s="19"/>
      <c r="F47" s="15" t="s">
        <v>185</v>
      </c>
      <c r="G47" s="11" t="s">
        <v>186</v>
      </c>
      <c r="H47" s="16" t="s">
        <v>149</v>
      </c>
      <c r="I47" s="16" t="s">
        <v>45</v>
      </c>
      <c r="J47" s="24">
        <f t="shared" si="0"/>
        <v>64.75</v>
      </c>
      <c r="K47" s="25">
        <v>10</v>
      </c>
      <c r="L47" s="25"/>
      <c r="M47" s="11"/>
    </row>
    <row r="48" s="2" customFormat="1" customHeight="1" spans="1:13">
      <c r="A48" s="11">
        <v>45</v>
      </c>
      <c r="B48" s="20"/>
      <c r="C48" s="21"/>
      <c r="D48" s="22"/>
      <c r="E48" s="22"/>
      <c r="F48" s="15" t="s">
        <v>187</v>
      </c>
      <c r="G48" s="11" t="s">
        <v>188</v>
      </c>
      <c r="H48" s="16"/>
      <c r="I48" s="16"/>
      <c r="J48" s="24"/>
      <c r="K48" s="25"/>
      <c r="L48" s="25"/>
      <c r="M48" s="11" t="s">
        <v>65</v>
      </c>
    </row>
    <row r="49" customHeight="1" spans="1:13">
      <c r="A49" s="11">
        <v>46</v>
      </c>
      <c r="B49" s="23" t="s">
        <v>189</v>
      </c>
      <c r="C49" s="13" t="s">
        <v>190</v>
      </c>
      <c r="D49" s="14" t="s">
        <v>191</v>
      </c>
      <c r="E49" s="14" t="s">
        <v>17</v>
      </c>
      <c r="F49" s="15" t="s">
        <v>192</v>
      </c>
      <c r="G49" s="11" t="s">
        <v>193</v>
      </c>
      <c r="H49" s="16" t="s">
        <v>194</v>
      </c>
      <c r="I49" s="16" t="s">
        <v>90</v>
      </c>
      <c r="J49" s="24">
        <f t="shared" si="0"/>
        <v>75.25</v>
      </c>
      <c r="K49" s="25">
        <v>1</v>
      </c>
      <c r="L49" s="25" t="s">
        <v>22</v>
      </c>
      <c r="M49" s="11"/>
    </row>
    <row r="50" customHeight="1" spans="1:13">
      <c r="A50" s="11">
        <v>47</v>
      </c>
      <c r="B50" s="17"/>
      <c r="C50" s="18"/>
      <c r="D50" s="19"/>
      <c r="E50" s="19"/>
      <c r="F50" s="15" t="s">
        <v>195</v>
      </c>
      <c r="G50" s="11" t="s">
        <v>196</v>
      </c>
      <c r="H50" s="16" t="s">
        <v>197</v>
      </c>
      <c r="I50" s="16" t="s">
        <v>198</v>
      </c>
      <c r="J50" s="24">
        <f t="shared" si="0"/>
        <v>73.35</v>
      </c>
      <c r="K50" s="25">
        <v>2</v>
      </c>
      <c r="L50" s="25" t="s">
        <v>22</v>
      </c>
      <c r="M50" s="11"/>
    </row>
    <row r="51" customHeight="1" spans="1:13">
      <c r="A51" s="11">
        <v>48</v>
      </c>
      <c r="B51" s="17"/>
      <c r="C51" s="18"/>
      <c r="D51" s="19"/>
      <c r="E51" s="19"/>
      <c r="F51" s="15" t="s">
        <v>199</v>
      </c>
      <c r="G51" s="11" t="s">
        <v>200</v>
      </c>
      <c r="H51" s="16" t="s">
        <v>201</v>
      </c>
      <c r="I51" s="16" t="s">
        <v>202</v>
      </c>
      <c r="J51" s="24">
        <f t="shared" si="0"/>
        <v>69.6033333333333</v>
      </c>
      <c r="K51" s="25">
        <v>3</v>
      </c>
      <c r="L51" s="25" t="s">
        <v>22</v>
      </c>
      <c r="M51" s="11"/>
    </row>
    <row r="52" customHeight="1" spans="1:13">
      <c r="A52" s="11">
        <v>49</v>
      </c>
      <c r="B52" s="20"/>
      <c r="C52" s="21"/>
      <c r="D52" s="22"/>
      <c r="E52" s="22"/>
      <c r="F52" s="15" t="s">
        <v>203</v>
      </c>
      <c r="G52" s="11" t="s">
        <v>204</v>
      </c>
      <c r="H52" s="16" t="s">
        <v>205</v>
      </c>
      <c r="I52" s="16" t="s">
        <v>206</v>
      </c>
      <c r="J52" s="24">
        <f t="shared" si="0"/>
        <v>67.95</v>
      </c>
      <c r="K52" s="25">
        <v>4</v>
      </c>
      <c r="L52" s="25"/>
      <c r="M52" s="11"/>
    </row>
    <row r="53" customHeight="1" spans="1:13">
      <c r="A53" s="11">
        <v>50</v>
      </c>
      <c r="B53" s="23" t="s">
        <v>207</v>
      </c>
      <c r="C53" s="13" t="s">
        <v>208</v>
      </c>
      <c r="D53" s="14" t="s">
        <v>209</v>
      </c>
      <c r="E53" s="14" t="s">
        <v>17</v>
      </c>
      <c r="F53" s="15" t="s">
        <v>210</v>
      </c>
      <c r="G53" s="11" t="s">
        <v>211</v>
      </c>
      <c r="H53" s="16" t="s">
        <v>81</v>
      </c>
      <c r="I53" s="16" t="s">
        <v>78</v>
      </c>
      <c r="J53" s="24">
        <f t="shared" si="0"/>
        <v>72.4866666666667</v>
      </c>
      <c r="K53" s="25">
        <v>1</v>
      </c>
      <c r="L53" s="25" t="s">
        <v>22</v>
      </c>
      <c r="M53" s="11"/>
    </row>
    <row r="54" customHeight="1" spans="1:13">
      <c r="A54" s="11">
        <v>51</v>
      </c>
      <c r="B54" s="17"/>
      <c r="C54" s="18"/>
      <c r="D54" s="19"/>
      <c r="E54" s="19"/>
      <c r="F54" s="15" t="s">
        <v>212</v>
      </c>
      <c r="G54" s="11" t="s">
        <v>213</v>
      </c>
      <c r="H54" s="16" t="s">
        <v>130</v>
      </c>
      <c r="I54" s="16" t="s">
        <v>214</v>
      </c>
      <c r="J54" s="24">
        <f t="shared" si="0"/>
        <v>72.0133333333333</v>
      </c>
      <c r="K54" s="25">
        <v>2</v>
      </c>
      <c r="L54" s="25" t="s">
        <v>22</v>
      </c>
      <c r="M54" s="11"/>
    </row>
    <row r="55" customHeight="1" spans="1:13">
      <c r="A55" s="11">
        <v>52</v>
      </c>
      <c r="B55" s="17"/>
      <c r="C55" s="18"/>
      <c r="D55" s="19"/>
      <c r="E55" s="19"/>
      <c r="F55" s="15" t="s">
        <v>215</v>
      </c>
      <c r="G55" s="11" t="s">
        <v>216</v>
      </c>
      <c r="H55" s="16" t="s">
        <v>166</v>
      </c>
      <c r="I55" s="16" t="s">
        <v>217</v>
      </c>
      <c r="J55" s="24">
        <f t="shared" si="0"/>
        <v>71.9466666666667</v>
      </c>
      <c r="K55" s="25">
        <v>3</v>
      </c>
      <c r="L55" s="25" t="s">
        <v>22</v>
      </c>
      <c r="M55" s="11"/>
    </row>
    <row r="56" customHeight="1" spans="1:13">
      <c r="A56" s="11">
        <v>53</v>
      </c>
      <c r="B56" s="17"/>
      <c r="C56" s="18"/>
      <c r="D56" s="19"/>
      <c r="E56" s="19"/>
      <c r="F56" s="15" t="s">
        <v>218</v>
      </c>
      <c r="G56" s="11" t="s">
        <v>219</v>
      </c>
      <c r="H56" s="16" t="s">
        <v>163</v>
      </c>
      <c r="I56" s="16" t="s">
        <v>97</v>
      </c>
      <c r="J56" s="24">
        <f t="shared" si="0"/>
        <v>71.2266666666667</v>
      </c>
      <c r="K56" s="25">
        <v>4</v>
      </c>
      <c r="L56" s="25"/>
      <c r="M56" s="11"/>
    </row>
    <row r="57" customHeight="1" spans="1:13">
      <c r="A57" s="11">
        <v>54</v>
      </c>
      <c r="B57" s="17"/>
      <c r="C57" s="18"/>
      <c r="D57" s="19"/>
      <c r="E57" s="19"/>
      <c r="F57" s="15" t="s">
        <v>220</v>
      </c>
      <c r="G57" s="11" t="s">
        <v>221</v>
      </c>
      <c r="H57" s="16" t="s">
        <v>222</v>
      </c>
      <c r="I57" s="16" t="s">
        <v>82</v>
      </c>
      <c r="J57" s="24">
        <f t="shared" si="0"/>
        <v>68.62</v>
      </c>
      <c r="K57" s="25">
        <v>5</v>
      </c>
      <c r="L57" s="25"/>
      <c r="M57" s="11"/>
    </row>
    <row r="58" customHeight="1" spans="1:13">
      <c r="A58" s="11">
        <v>55</v>
      </c>
      <c r="B58" s="17"/>
      <c r="C58" s="18"/>
      <c r="D58" s="19"/>
      <c r="E58" s="19"/>
      <c r="F58" s="15" t="s">
        <v>223</v>
      </c>
      <c r="G58" s="11" t="s">
        <v>224</v>
      </c>
      <c r="H58" s="16" t="s">
        <v>225</v>
      </c>
      <c r="I58" s="16" t="s">
        <v>50</v>
      </c>
      <c r="J58" s="24">
        <f t="shared" si="0"/>
        <v>65.08</v>
      </c>
      <c r="K58" s="25">
        <v>6</v>
      </c>
      <c r="L58" s="25"/>
      <c r="M58" s="11"/>
    </row>
    <row r="59" customHeight="1" spans="1:13">
      <c r="A59" s="11">
        <v>56</v>
      </c>
      <c r="B59" s="17"/>
      <c r="C59" s="21"/>
      <c r="D59" s="22"/>
      <c r="E59" s="22"/>
      <c r="F59" s="15" t="s">
        <v>226</v>
      </c>
      <c r="G59" s="11" t="s">
        <v>227</v>
      </c>
      <c r="H59" s="16" t="s">
        <v>228</v>
      </c>
      <c r="I59" s="16" t="s">
        <v>229</v>
      </c>
      <c r="J59" s="24">
        <f t="shared" si="0"/>
        <v>61.6866666666667</v>
      </c>
      <c r="K59" s="25">
        <v>7</v>
      </c>
      <c r="L59" s="25"/>
      <c r="M59" s="11"/>
    </row>
    <row r="60" customHeight="1" spans="1:13">
      <c r="A60" s="11">
        <v>57</v>
      </c>
      <c r="B60" s="17"/>
      <c r="C60" s="13" t="s">
        <v>230</v>
      </c>
      <c r="D60" s="14" t="s">
        <v>231</v>
      </c>
      <c r="E60" s="14" t="s">
        <v>17</v>
      </c>
      <c r="F60" s="15" t="s">
        <v>232</v>
      </c>
      <c r="G60" s="11" t="s">
        <v>233</v>
      </c>
      <c r="H60" s="16" t="s">
        <v>234</v>
      </c>
      <c r="I60" s="16" t="s">
        <v>235</v>
      </c>
      <c r="J60" s="24">
        <f t="shared" si="0"/>
        <v>65.8133333333333</v>
      </c>
      <c r="K60" s="25">
        <v>1</v>
      </c>
      <c r="L60" s="25" t="s">
        <v>22</v>
      </c>
      <c r="M60" s="11"/>
    </row>
    <row r="61" customHeight="1" spans="1:13">
      <c r="A61" s="11">
        <v>58</v>
      </c>
      <c r="B61" s="20"/>
      <c r="C61" s="21"/>
      <c r="D61" s="22"/>
      <c r="E61" s="22"/>
      <c r="F61" s="15" t="s">
        <v>236</v>
      </c>
      <c r="G61" s="11" t="s">
        <v>237</v>
      </c>
      <c r="H61" s="16" t="s">
        <v>238</v>
      </c>
      <c r="I61" s="16" t="s">
        <v>239</v>
      </c>
      <c r="J61" s="24">
        <f t="shared" si="0"/>
        <v>65.31</v>
      </c>
      <c r="K61" s="25">
        <v>2</v>
      </c>
      <c r="L61" s="25" t="s">
        <v>22</v>
      </c>
      <c r="M61" s="11"/>
    </row>
    <row r="62" customHeight="1" spans="1:13">
      <c r="A62" s="11">
        <v>59</v>
      </c>
      <c r="B62" s="23" t="s">
        <v>240</v>
      </c>
      <c r="C62" s="13" t="s">
        <v>241</v>
      </c>
      <c r="D62" s="14" t="s">
        <v>242</v>
      </c>
      <c r="E62" s="14" t="s">
        <v>100</v>
      </c>
      <c r="F62" s="15" t="s">
        <v>243</v>
      </c>
      <c r="G62" s="11" t="s">
        <v>244</v>
      </c>
      <c r="H62" s="16" t="s">
        <v>245</v>
      </c>
      <c r="I62" s="16" t="s">
        <v>246</v>
      </c>
      <c r="J62" s="24">
        <f t="shared" si="0"/>
        <v>75.7233333333333</v>
      </c>
      <c r="K62" s="25">
        <v>1</v>
      </c>
      <c r="L62" s="25" t="s">
        <v>22</v>
      </c>
      <c r="M62" s="11"/>
    </row>
    <row r="63" customHeight="1" spans="1:13">
      <c r="A63" s="11">
        <v>60</v>
      </c>
      <c r="B63" s="17"/>
      <c r="C63" s="18"/>
      <c r="D63" s="19"/>
      <c r="E63" s="19"/>
      <c r="F63" s="15" t="s">
        <v>247</v>
      </c>
      <c r="G63" s="11" t="s">
        <v>248</v>
      </c>
      <c r="H63" s="16" t="s">
        <v>197</v>
      </c>
      <c r="I63" s="16" t="s">
        <v>249</v>
      </c>
      <c r="J63" s="24">
        <f t="shared" si="0"/>
        <v>72.1166666666667</v>
      </c>
      <c r="K63" s="25">
        <v>2</v>
      </c>
      <c r="L63" s="25" t="s">
        <v>22</v>
      </c>
      <c r="M63" s="11"/>
    </row>
    <row r="64" customHeight="1" spans="1:13">
      <c r="A64" s="11">
        <v>61</v>
      </c>
      <c r="B64" s="17"/>
      <c r="C64" s="18"/>
      <c r="D64" s="19"/>
      <c r="E64" s="19"/>
      <c r="F64" s="15" t="s">
        <v>250</v>
      </c>
      <c r="G64" s="11" t="s">
        <v>251</v>
      </c>
      <c r="H64" s="16" t="s">
        <v>252</v>
      </c>
      <c r="I64" s="16" t="s">
        <v>253</v>
      </c>
      <c r="J64" s="24">
        <f t="shared" si="0"/>
        <v>70.57</v>
      </c>
      <c r="K64" s="25">
        <v>3</v>
      </c>
      <c r="L64" s="25" t="s">
        <v>22</v>
      </c>
      <c r="M64" s="11"/>
    </row>
    <row r="65" customHeight="1" spans="1:13">
      <c r="A65" s="11">
        <v>62</v>
      </c>
      <c r="B65" s="17"/>
      <c r="C65" s="18"/>
      <c r="D65" s="19"/>
      <c r="E65" s="19"/>
      <c r="F65" s="15" t="s">
        <v>254</v>
      </c>
      <c r="G65" s="11" t="s">
        <v>255</v>
      </c>
      <c r="H65" s="16" t="s">
        <v>256</v>
      </c>
      <c r="I65" s="16" t="s">
        <v>257</v>
      </c>
      <c r="J65" s="24">
        <f t="shared" si="0"/>
        <v>65.1733333333333</v>
      </c>
      <c r="K65" s="25">
        <v>4</v>
      </c>
      <c r="L65" s="25" t="s">
        <v>22</v>
      </c>
      <c r="M65" s="11"/>
    </row>
    <row r="66" customHeight="1" spans="1:13">
      <c r="A66" s="11">
        <v>63</v>
      </c>
      <c r="B66" s="17"/>
      <c r="C66" s="18"/>
      <c r="D66" s="19"/>
      <c r="E66" s="19"/>
      <c r="F66" s="15" t="s">
        <v>258</v>
      </c>
      <c r="G66" s="11" t="s">
        <v>259</v>
      </c>
      <c r="H66" s="16" t="s">
        <v>260</v>
      </c>
      <c r="I66" s="16" t="s">
        <v>257</v>
      </c>
      <c r="J66" s="24">
        <f t="shared" si="0"/>
        <v>63.7933333333333</v>
      </c>
      <c r="K66" s="25">
        <v>5</v>
      </c>
      <c r="L66" s="25" t="s">
        <v>22</v>
      </c>
      <c r="M66" s="11"/>
    </row>
    <row r="67" customHeight="1" spans="1:13">
      <c r="A67" s="11">
        <v>64</v>
      </c>
      <c r="B67" s="20"/>
      <c r="C67" s="21"/>
      <c r="D67" s="22"/>
      <c r="E67" s="22"/>
      <c r="F67" s="15" t="s">
        <v>261</v>
      </c>
      <c r="G67" s="11" t="s">
        <v>262</v>
      </c>
      <c r="H67" s="16"/>
      <c r="I67" s="16"/>
      <c r="J67" s="24"/>
      <c r="K67" s="25"/>
      <c r="L67" s="25"/>
      <c r="M67" s="11" t="s">
        <v>65</v>
      </c>
    </row>
    <row r="68" ht="46" customHeight="1" spans="1:13">
      <c r="A68" s="11">
        <v>65</v>
      </c>
      <c r="B68" s="26" t="s">
        <v>263</v>
      </c>
      <c r="C68" s="27" t="s">
        <v>241</v>
      </c>
      <c r="D68" s="28" t="str">
        <f>"200506050201"</f>
        <v>200506050201</v>
      </c>
      <c r="E68" s="28" t="s">
        <v>17</v>
      </c>
      <c r="F68" s="15" t="str">
        <f>"艾思怡"</f>
        <v>艾思怡</v>
      </c>
      <c r="G68" s="11" t="s">
        <v>264</v>
      </c>
      <c r="H68" s="16" t="s">
        <v>265</v>
      </c>
      <c r="I68" s="16" t="s">
        <v>266</v>
      </c>
      <c r="J68" s="24">
        <f t="shared" si="0"/>
        <v>76.39</v>
      </c>
      <c r="K68" s="25">
        <v>1</v>
      </c>
      <c r="L68" s="25" t="s">
        <v>22</v>
      </c>
      <c r="M68" s="11"/>
    </row>
    <row r="69" customHeight="1" spans="1:13">
      <c r="A69" s="11">
        <v>66</v>
      </c>
      <c r="B69" s="23" t="s">
        <v>267</v>
      </c>
      <c r="C69" s="13" t="s">
        <v>268</v>
      </c>
      <c r="D69" s="14" t="s">
        <v>269</v>
      </c>
      <c r="E69" s="14" t="s">
        <v>100</v>
      </c>
      <c r="F69" s="15" t="s">
        <v>270</v>
      </c>
      <c r="G69" s="11" t="s">
        <v>271</v>
      </c>
      <c r="H69" s="16" t="s">
        <v>272</v>
      </c>
      <c r="I69" s="16" t="s">
        <v>273</v>
      </c>
      <c r="J69" s="24">
        <f t="shared" ref="J69:J132" si="1">(H69+I69)/3</f>
        <v>78.5033333333333</v>
      </c>
      <c r="K69" s="25">
        <v>1</v>
      </c>
      <c r="L69" s="25" t="s">
        <v>22</v>
      </c>
      <c r="M69" s="11"/>
    </row>
    <row r="70" customHeight="1" spans="1:13">
      <c r="A70" s="11">
        <v>67</v>
      </c>
      <c r="B70" s="17"/>
      <c r="C70" s="18"/>
      <c r="D70" s="19"/>
      <c r="E70" s="19"/>
      <c r="F70" s="15" t="s">
        <v>274</v>
      </c>
      <c r="G70" s="11" t="s">
        <v>275</v>
      </c>
      <c r="H70" s="16" t="s">
        <v>276</v>
      </c>
      <c r="I70" s="16" t="s">
        <v>277</v>
      </c>
      <c r="J70" s="24">
        <f t="shared" si="1"/>
        <v>78.07</v>
      </c>
      <c r="K70" s="25">
        <v>2</v>
      </c>
      <c r="L70" s="25" t="s">
        <v>22</v>
      </c>
      <c r="M70" s="11"/>
    </row>
    <row r="71" customHeight="1" spans="1:13">
      <c r="A71" s="11">
        <v>68</v>
      </c>
      <c r="B71" s="17"/>
      <c r="C71" s="18"/>
      <c r="D71" s="19"/>
      <c r="E71" s="19"/>
      <c r="F71" s="15" t="s">
        <v>278</v>
      </c>
      <c r="G71" s="11" t="s">
        <v>279</v>
      </c>
      <c r="H71" s="16" t="s">
        <v>280</v>
      </c>
      <c r="I71" s="16" t="s">
        <v>281</v>
      </c>
      <c r="J71" s="24">
        <f t="shared" si="1"/>
        <v>77.6866666666667</v>
      </c>
      <c r="K71" s="25">
        <v>3</v>
      </c>
      <c r="L71" s="25" t="s">
        <v>22</v>
      </c>
      <c r="M71" s="11"/>
    </row>
    <row r="72" customHeight="1" spans="1:13">
      <c r="A72" s="11">
        <v>69</v>
      </c>
      <c r="B72" s="17"/>
      <c r="C72" s="18"/>
      <c r="D72" s="19"/>
      <c r="E72" s="19"/>
      <c r="F72" s="15" t="s">
        <v>282</v>
      </c>
      <c r="G72" s="11" t="s">
        <v>283</v>
      </c>
      <c r="H72" s="16" t="s">
        <v>284</v>
      </c>
      <c r="I72" s="16" t="s">
        <v>285</v>
      </c>
      <c r="J72" s="24">
        <f t="shared" si="1"/>
        <v>74.6966666666667</v>
      </c>
      <c r="K72" s="25">
        <v>4</v>
      </c>
      <c r="L72" s="25" t="s">
        <v>22</v>
      </c>
      <c r="M72" s="11"/>
    </row>
    <row r="73" customHeight="1" spans="1:13">
      <c r="A73" s="11">
        <v>70</v>
      </c>
      <c r="B73" s="17"/>
      <c r="C73" s="18"/>
      <c r="D73" s="19"/>
      <c r="E73" s="19"/>
      <c r="F73" s="15" t="s">
        <v>286</v>
      </c>
      <c r="G73" s="11" t="s">
        <v>287</v>
      </c>
      <c r="H73" s="16" t="s">
        <v>110</v>
      </c>
      <c r="I73" s="16" t="s">
        <v>97</v>
      </c>
      <c r="J73" s="24">
        <f t="shared" si="1"/>
        <v>74.3466666666667</v>
      </c>
      <c r="K73" s="25">
        <v>5</v>
      </c>
      <c r="L73" s="25" t="s">
        <v>22</v>
      </c>
      <c r="M73" s="11"/>
    </row>
    <row r="74" customHeight="1" spans="1:13">
      <c r="A74" s="11">
        <v>71</v>
      </c>
      <c r="B74" s="20"/>
      <c r="C74" s="21"/>
      <c r="D74" s="22"/>
      <c r="E74" s="22"/>
      <c r="F74" s="15" t="s">
        <v>288</v>
      </c>
      <c r="G74" s="11" t="s">
        <v>289</v>
      </c>
      <c r="H74" s="16" t="s">
        <v>252</v>
      </c>
      <c r="I74" s="16" t="s">
        <v>206</v>
      </c>
      <c r="J74" s="24">
        <f t="shared" si="1"/>
        <v>71.57</v>
      </c>
      <c r="K74" s="25">
        <v>6</v>
      </c>
      <c r="L74" s="25" t="s">
        <v>22</v>
      </c>
      <c r="M74" s="11"/>
    </row>
    <row r="75" customHeight="1" spans="1:13">
      <c r="A75" s="11">
        <v>72</v>
      </c>
      <c r="B75" s="23" t="s">
        <v>290</v>
      </c>
      <c r="C75" s="13" t="s">
        <v>268</v>
      </c>
      <c r="D75" s="14" t="s">
        <v>291</v>
      </c>
      <c r="E75" s="14" t="s">
        <v>17</v>
      </c>
      <c r="F75" s="15" t="s">
        <v>292</v>
      </c>
      <c r="G75" s="11" t="s">
        <v>293</v>
      </c>
      <c r="H75" s="16" t="s">
        <v>103</v>
      </c>
      <c r="I75" s="16" t="s">
        <v>294</v>
      </c>
      <c r="J75" s="24">
        <f t="shared" si="1"/>
        <v>77.1766666666667</v>
      </c>
      <c r="K75" s="25">
        <v>1</v>
      </c>
      <c r="L75" s="25" t="s">
        <v>22</v>
      </c>
      <c r="M75" s="11"/>
    </row>
    <row r="76" customHeight="1" spans="1:13">
      <c r="A76" s="11">
        <v>73</v>
      </c>
      <c r="B76" s="29"/>
      <c r="C76" s="21"/>
      <c r="D76" s="22"/>
      <c r="E76" s="22"/>
      <c r="F76" s="15" t="s">
        <v>295</v>
      </c>
      <c r="G76" s="11" t="s">
        <v>296</v>
      </c>
      <c r="H76" s="16" t="s">
        <v>297</v>
      </c>
      <c r="I76" s="16" t="s">
        <v>298</v>
      </c>
      <c r="J76" s="24">
        <f t="shared" si="1"/>
        <v>69.7733333333333</v>
      </c>
      <c r="K76" s="25">
        <v>2</v>
      </c>
      <c r="L76" s="25" t="s">
        <v>22</v>
      </c>
      <c r="M76" s="11"/>
    </row>
    <row r="77" customHeight="1" spans="1:13">
      <c r="A77" s="11">
        <v>74</v>
      </c>
      <c r="B77" s="12" t="s">
        <v>299</v>
      </c>
      <c r="C77" s="13" t="s">
        <v>300</v>
      </c>
      <c r="D77" s="14" t="s">
        <v>301</v>
      </c>
      <c r="E77" s="14" t="s">
        <v>17</v>
      </c>
      <c r="F77" s="15" t="s">
        <v>302</v>
      </c>
      <c r="G77" s="11" t="s">
        <v>303</v>
      </c>
      <c r="H77" s="16" t="s">
        <v>265</v>
      </c>
      <c r="I77" s="16" t="s">
        <v>304</v>
      </c>
      <c r="J77" s="24">
        <f t="shared" si="1"/>
        <v>76.0233333333333</v>
      </c>
      <c r="K77" s="25">
        <v>1</v>
      </c>
      <c r="L77" s="25" t="s">
        <v>22</v>
      </c>
      <c r="M77" s="11"/>
    </row>
    <row r="78" customHeight="1" spans="1:13">
      <c r="A78" s="11">
        <v>75</v>
      </c>
      <c r="B78" s="17"/>
      <c r="C78" s="18"/>
      <c r="D78" s="19"/>
      <c r="E78" s="19"/>
      <c r="F78" s="15" t="s">
        <v>305</v>
      </c>
      <c r="G78" s="11" t="s">
        <v>306</v>
      </c>
      <c r="H78" s="16" t="s">
        <v>29</v>
      </c>
      <c r="I78" s="16" t="s">
        <v>307</v>
      </c>
      <c r="J78" s="24">
        <f t="shared" si="1"/>
        <v>74.5933333333333</v>
      </c>
      <c r="K78" s="25">
        <v>2</v>
      </c>
      <c r="L78" s="25" t="s">
        <v>22</v>
      </c>
      <c r="M78" s="11"/>
    </row>
    <row r="79" customHeight="1" spans="1:13">
      <c r="A79" s="11">
        <v>76</v>
      </c>
      <c r="B79" s="17"/>
      <c r="C79" s="18"/>
      <c r="D79" s="19"/>
      <c r="E79" s="19"/>
      <c r="F79" s="15" t="s">
        <v>308</v>
      </c>
      <c r="G79" s="11" t="s">
        <v>309</v>
      </c>
      <c r="H79" s="16" t="s">
        <v>310</v>
      </c>
      <c r="I79" s="16" t="s">
        <v>311</v>
      </c>
      <c r="J79" s="24">
        <f t="shared" si="1"/>
        <v>74</v>
      </c>
      <c r="K79" s="25">
        <v>3</v>
      </c>
      <c r="L79" s="25" t="s">
        <v>22</v>
      </c>
      <c r="M79" s="11"/>
    </row>
    <row r="80" customHeight="1" spans="1:13">
      <c r="A80" s="11">
        <v>77</v>
      </c>
      <c r="B80" s="17"/>
      <c r="C80" s="18"/>
      <c r="D80" s="19"/>
      <c r="E80" s="19"/>
      <c r="F80" s="15" t="s">
        <v>312</v>
      </c>
      <c r="G80" s="11" t="s">
        <v>313</v>
      </c>
      <c r="H80" s="16" t="s">
        <v>110</v>
      </c>
      <c r="I80" s="16" t="s">
        <v>314</v>
      </c>
      <c r="J80" s="24">
        <f t="shared" si="1"/>
        <v>72.7133333333333</v>
      </c>
      <c r="K80" s="25">
        <v>4</v>
      </c>
      <c r="L80" s="25"/>
      <c r="M80" s="11"/>
    </row>
    <row r="81" customHeight="1" spans="1:13">
      <c r="A81" s="11">
        <v>78</v>
      </c>
      <c r="B81" s="17"/>
      <c r="C81" s="18"/>
      <c r="D81" s="19"/>
      <c r="E81" s="19"/>
      <c r="F81" s="15" t="s">
        <v>315</v>
      </c>
      <c r="G81" s="11" t="s">
        <v>316</v>
      </c>
      <c r="H81" s="16" t="s">
        <v>194</v>
      </c>
      <c r="I81" s="16" t="s">
        <v>317</v>
      </c>
      <c r="J81" s="24">
        <f t="shared" si="1"/>
        <v>72.55</v>
      </c>
      <c r="K81" s="25">
        <v>5</v>
      </c>
      <c r="L81" s="25"/>
      <c r="M81" s="11"/>
    </row>
    <row r="82" customHeight="1" spans="1:13">
      <c r="A82" s="11">
        <v>79</v>
      </c>
      <c r="B82" s="17"/>
      <c r="C82" s="18"/>
      <c r="D82" s="19"/>
      <c r="E82" s="19"/>
      <c r="F82" s="15" t="s">
        <v>318</v>
      </c>
      <c r="G82" s="11" t="s">
        <v>319</v>
      </c>
      <c r="H82" s="16" t="s">
        <v>50</v>
      </c>
      <c r="I82" s="16" t="s">
        <v>320</v>
      </c>
      <c r="J82" s="24">
        <f t="shared" si="1"/>
        <v>70.4666666666667</v>
      </c>
      <c r="K82" s="25">
        <v>6</v>
      </c>
      <c r="L82" s="25"/>
      <c r="M82" s="11"/>
    </row>
    <row r="83" customHeight="1" spans="1:13">
      <c r="A83" s="11">
        <v>80</v>
      </c>
      <c r="B83" s="17"/>
      <c r="C83" s="18"/>
      <c r="D83" s="19"/>
      <c r="E83" s="19"/>
      <c r="F83" s="15" t="s">
        <v>321</v>
      </c>
      <c r="G83" s="11" t="s">
        <v>322</v>
      </c>
      <c r="H83" s="16" t="s">
        <v>323</v>
      </c>
      <c r="I83" s="16" t="s">
        <v>324</v>
      </c>
      <c r="J83" s="24">
        <f t="shared" si="1"/>
        <v>66.86</v>
      </c>
      <c r="K83" s="25">
        <v>7</v>
      </c>
      <c r="L83" s="25"/>
      <c r="M83" s="11"/>
    </row>
    <row r="84" customHeight="1" spans="1:13">
      <c r="A84" s="11">
        <v>81</v>
      </c>
      <c r="B84" s="20"/>
      <c r="C84" s="21"/>
      <c r="D84" s="22"/>
      <c r="E84" s="22"/>
      <c r="F84" s="15" t="s">
        <v>325</v>
      </c>
      <c r="G84" s="11" t="s">
        <v>326</v>
      </c>
      <c r="H84" s="16"/>
      <c r="I84" s="16"/>
      <c r="J84" s="24"/>
      <c r="K84" s="25"/>
      <c r="L84" s="25"/>
      <c r="M84" s="11" t="s">
        <v>65</v>
      </c>
    </row>
    <row r="85" ht="50" customHeight="1" spans="1:13">
      <c r="A85" s="11">
        <v>82</v>
      </c>
      <c r="B85" s="26" t="s">
        <v>327</v>
      </c>
      <c r="C85" s="27" t="s">
        <v>300</v>
      </c>
      <c r="D85" s="28" t="str">
        <f>"200506060201"</f>
        <v>200506060201</v>
      </c>
      <c r="E85" s="27">
        <v>1</v>
      </c>
      <c r="F85" s="15" t="str">
        <f>"孔青青"</f>
        <v>孔青青</v>
      </c>
      <c r="G85" s="11" t="s">
        <v>328</v>
      </c>
      <c r="H85" s="16" t="s">
        <v>201</v>
      </c>
      <c r="I85" s="16" t="s">
        <v>131</v>
      </c>
      <c r="J85" s="24">
        <f t="shared" si="1"/>
        <v>70.87</v>
      </c>
      <c r="K85" s="25">
        <v>1</v>
      </c>
      <c r="L85" s="25" t="s">
        <v>22</v>
      </c>
      <c r="M85" s="11"/>
    </row>
    <row r="86" customHeight="1" spans="1:13">
      <c r="A86" s="11">
        <v>83</v>
      </c>
      <c r="B86" s="23" t="s">
        <v>329</v>
      </c>
      <c r="C86" s="13" t="s">
        <v>330</v>
      </c>
      <c r="D86" s="30" t="s">
        <v>331</v>
      </c>
      <c r="E86" s="30" t="s">
        <v>100</v>
      </c>
      <c r="F86" s="31" t="s">
        <v>332</v>
      </c>
      <c r="G86" s="11" t="s">
        <v>333</v>
      </c>
      <c r="H86" s="16" t="s">
        <v>334</v>
      </c>
      <c r="I86" s="16" t="s">
        <v>118</v>
      </c>
      <c r="J86" s="24">
        <f t="shared" si="1"/>
        <v>77.9466666666667</v>
      </c>
      <c r="K86" s="25">
        <v>1</v>
      </c>
      <c r="L86" s="25" t="s">
        <v>22</v>
      </c>
      <c r="M86" s="11"/>
    </row>
    <row r="87" customHeight="1" spans="1:13">
      <c r="A87" s="11">
        <v>84</v>
      </c>
      <c r="B87" s="17"/>
      <c r="C87" s="18"/>
      <c r="D87" s="32"/>
      <c r="E87" s="32"/>
      <c r="F87" s="31" t="s">
        <v>335</v>
      </c>
      <c r="G87" s="11" t="s">
        <v>336</v>
      </c>
      <c r="H87" s="16" t="s">
        <v>337</v>
      </c>
      <c r="I87" s="16" t="s">
        <v>338</v>
      </c>
      <c r="J87" s="24">
        <f t="shared" si="1"/>
        <v>76.9633333333333</v>
      </c>
      <c r="K87" s="25">
        <v>2</v>
      </c>
      <c r="L87" s="25" t="s">
        <v>22</v>
      </c>
      <c r="M87" s="11"/>
    </row>
    <row r="88" customHeight="1" spans="1:13">
      <c r="A88" s="11">
        <v>85</v>
      </c>
      <c r="B88" s="17"/>
      <c r="C88" s="18"/>
      <c r="D88" s="32"/>
      <c r="E88" s="32"/>
      <c r="F88" s="31" t="s">
        <v>339</v>
      </c>
      <c r="G88" s="11" t="s">
        <v>340</v>
      </c>
      <c r="H88" s="16" t="s">
        <v>341</v>
      </c>
      <c r="I88" s="16" t="s">
        <v>34</v>
      </c>
      <c r="J88" s="24">
        <f t="shared" si="1"/>
        <v>76.5333333333333</v>
      </c>
      <c r="K88" s="25">
        <v>3</v>
      </c>
      <c r="L88" s="25" t="s">
        <v>22</v>
      </c>
      <c r="M88" s="11"/>
    </row>
    <row r="89" customHeight="1" spans="1:13">
      <c r="A89" s="11">
        <v>86</v>
      </c>
      <c r="B89" s="17"/>
      <c r="C89" s="18"/>
      <c r="D89" s="32"/>
      <c r="E89" s="32"/>
      <c r="F89" s="31" t="s">
        <v>342</v>
      </c>
      <c r="G89" s="11" t="s">
        <v>343</v>
      </c>
      <c r="H89" s="16" t="s">
        <v>344</v>
      </c>
      <c r="I89" s="16" t="s">
        <v>34</v>
      </c>
      <c r="J89" s="24">
        <f t="shared" si="1"/>
        <v>75.2333333333333</v>
      </c>
      <c r="K89" s="25">
        <v>4</v>
      </c>
      <c r="L89" s="25" t="s">
        <v>22</v>
      </c>
      <c r="M89" s="11"/>
    </row>
    <row r="90" customHeight="1" spans="1:13">
      <c r="A90" s="11">
        <v>87</v>
      </c>
      <c r="B90" s="17"/>
      <c r="C90" s="18"/>
      <c r="D90" s="32"/>
      <c r="E90" s="32"/>
      <c r="F90" s="31" t="s">
        <v>345</v>
      </c>
      <c r="G90" s="11" t="s">
        <v>346</v>
      </c>
      <c r="H90" s="16" t="s">
        <v>53</v>
      </c>
      <c r="I90" s="16" t="s">
        <v>347</v>
      </c>
      <c r="J90" s="24">
        <f t="shared" si="1"/>
        <v>74.6433333333333</v>
      </c>
      <c r="K90" s="25">
        <v>5</v>
      </c>
      <c r="L90" s="25" t="s">
        <v>22</v>
      </c>
      <c r="M90" s="11"/>
    </row>
    <row r="91" customHeight="1" spans="1:13">
      <c r="A91" s="11">
        <v>88</v>
      </c>
      <c r="B91" s="17"/>
      <c r="C91" s="18"/>
      <c r="D91" s="32"/>
      <c r="E91" s="32"/>
      <c r="F91" s="31" t="s">
        <v>348</v>
      </c>
      <c r="G91" s="11" t="s">
        <v>349</v>
      </c>
      <c r="H91" s="16" t="s">
        <v>81</v>
      </c>
      <c r="I91" s="16" t="s">
        <v>214</v>
      </c>
      <c r="J91" s="24">
        <f t="shared" si="1"/>
        <v>73.7533333333333</v>
      </c>
      <c r="K91" s="25">
        <v>6</v>
      </c>
      <c r="L91" s="25" t="s">
        <v>22</v>
      </c>
      <c r="M91" s="11"/>
    </row>
    <row r="92" customHeight="1" spans="1:13">
      <c r="A92" s="11">
        <v>89</v>
      </c>
      <c r="B92" s="17"/>
      <c r="C92" s="18"/>
      <c r="D92" s="32"/>
      <c r="E92" s="32"/>
      <c r="F92" s="31" t="s">
        <v>350</v>
      </c>
      <c r="G92" s="11" t="s">
        <v>351</v>
      </c>
      <c r="H92" s="16" t="s">
        <v>352</v>
      </c>
      <c r="I92" s="16" t="s">
        <v>353</v>
      </c>
      <c r="J92" s="24">
        <f t="shared" si="1"/>
        <v>73.3833333333333</v>
      </c>
      <c r="K92" s="25">
        <v>7</v>
      </c>
      <c r="L92" s="25"/>
      <c r="M92" s="11"/>
    </row>
    <row r="93" customHeight="1" spans="1:13">
      <c r="A93" s="11">
        <v>90</v>
      </c>
      <c r="B93" s="17"/>
      <c r="C93" s="18"/>
      <c r="D93" s="32"/>
      <c r="E93" s="32"/>
      <c r="F93" s="31" t="s">
        <v>354</v>
      </c>
      <c r="G93" s="11" t="s">
        <v>355</v>
      </c>
      <c r="H93" s="16" t="s">
        <v>356</v>
      </c>
      <c r="I93" s="16" t="s">
        <v>249</v>
      </c>
      <c r="J93" s="24">
        <f t="shared" si="1"/>
        <v>71.1766666666667</v>
      </c>
      <c r="K93" s="25">
        <v>8</v>
      </c>
      <c r="L93" s="25"/>
      <c r="M93" s="11"/>
    </row>
    <row r="94" customHeight="1" spans="1:13">
      <c r="A94" s="11">
        <v>91</v>
      </c>
      <c r="B94" s="17"/>
      <c r="C94" s="18"/>
      <c r="D94" s="32"/>
      <c r="E94" s="32"/>
      <c r="F94" s="31" t="s">
        <v>357</v>
      </c>
      <c r="G94" s="11" t="s">
        <v>358</v>
      </c>
      <c r="H94" s="16" t="s">
        <v>359</v>
      </c>
      <c r="I94" s="16" t="s">
        <v>360</v>
      </c>
      <c r="J94" s="24">
        <f t="shared" si="1"/>
        <v>71.0733333333333</v>
      </c>
      <c r="K94" s="25">
        <v>9</v>
      </c>
      <c r="L94" s="25"/>
      <c r="M94" s="11"/>
    </row>
    <row r="95" customHeight="1" spans="1:13">
      <c r="A95" s="11">
        <v>92</v>
      </c>
      <c r="B95" s="17"/>
      <c r="C95" s="18"/>
      <c r="D95" s="32"/>
      <c r="E95" s="32"/>
      <c r="F95" s="31" t="s">
        <v>361</v>
      </c>
      <c r="G95" s="11" t="s">
        <v>362</v>
      </c>
      <c r="H95" s="16" t="s">
        <v>363</v>
      </c>
      <c r="I95" s="16" t="s">
        <v>364</v>
      </c>
      <c r="J95" s="24">
        <f t="shared" si="1"/>
        <v>69.7266666666667</v>
      </c>
      <c r="K95" s="25">
        <v>10</v>
      </c>
      <c r="L95" s="25"/>
      <c r="M95" s="11"/>
    </row>
    <row r="96" customHeight="1" spans="1:13">
      <c r="A96" s="11">
        <v>93</v>
      </c>
      <c r="B96" s="17"/>
      <c r="C96" s="18"/>
      <c r="D96" s="32"/>
      <c r="E96" s="32"/>
      <c r="F96" s="31" t="s">
        <v>365</v>
      </c>
      <c r="G96" s="11" t="s">
        <v>366</v>
      </c>
      <c r="H96" s="16" t="s">
        <v>367</v>
      </c>
      <c r="I96" s="16" t="s">
        <v>368</v>
      </c>
      <c r="J96" s="24">
        <f t="shared" si="1"/>
        <v>68.8633333333333</v>
      </c>
      <c r="K96" s="25">
        <v>11</v>
      </c>
      <c r="L96" s="25"/>
      <c r="M96" s="11"/>
    </row>
    <row r="97" customHeight="1" spans="1:13">
      <c r="A97" s="11">
        <v>94</v>
      </c>
      <c r="B97" s="17"/>
      <c r="C97" s="18"/>
      <c r="D97" s="32"/>
      <c r="E97" s="32"/>
      <c r="F97" s="31" t="s">
        <v>369</v>
      </c>
      <c r="G97" s="11" t="s">
        <v>370</v>
      </c>
      <c r="H97" s="16" t="s">
        <v>371</v>
      </c>
      <c r="I97" s="16" t="s">
        <v>372</v>
      </c>
      <c r="J97" s="24">
        <f t="shared" si="1"/>
        <v>68.1666666666667</v>
      </c>
      <c r="K97" s="25">
        <v>12</v>
      </c>
      <c r="L97" s="25"/>
      <c r="M97" s="11"/>
    </row>
    <row r="98" customHeight="1" spans="1:13">
      <c r="A98" s="11">
        <v>95</v>
      </c>
      <c r="B98" s="17"/>
      <c r="C98" s="18"/>
      <c r="D98" s="32"/>
      <c r="E98" s="32"/>
      <c r="F98" s="31" t="s">
        <v>373</v>
      </c>
      <c r="G98" s="11" t="s">
        <v>374</v>
      </c>
      <c r="H98" s="16" t="s">
        <v>375</v>
      </c>
      <c r="I98" s="16" t="s">
        <v>376</v>
      </c>
      <c r="J98" s="24">
        <f t="shared" si="1"/>
        <v>67.0433333333333</v>
      </c>
      <c r="K98" s="25">
        <v>13</v>
      </c>
      <c r="L98" s="25"/>
      <c r="M98" s="11"/>
    </row>
    <row r="99" customHeight="1" spans="1:13">
      <c r="A99" s="11">
        <v>96</v>
      </c>
      <c r="B99" s="17"/>
      <c r="C99" s="18"/>
      <c r="D99" s="32"/>
      <c r="E99" s="32"/>
      <c r="F99" s="31" t="s">
        <v>377</v>
      </c>
      <c r="G99" s="11" t="s">
        <v>378</v>
      </c>
      <c r="H99" s="16" t="s">
        <v>379</v>
      </c>
      <c r="I99" s="16" t="s">
        <v>277</v>
      </c>
      <c r="J99" s="24">
        <f t="shared" si="1"/>
        <v>66.22</v>
      </c>
      <c r="K99" s="25">
        <v>14</v>
      </c>
      <c r="L99" s="25"/>
      <c r="M99" s="11"/>
    </row>
    <row r="100" customHeight="1" spans="1:13">
      <c r="A100" s="11">
        <v>97</v>
      </c>
      <c r="B100" s="17"/>
      <c r="C100" s="18"/>
      <c r="D100" s="32"/>
      <c r="E100" s="32"/>
      <c r="F100" s="31" t="s">
        <v>380</v>
      </c>
      <c r="G100" s="11" t="s">
        <v>381</v>
      </c>
      <c r="H100" s="16" t="s">
        <v>382</v>
      </c>
      <c r="I100" s="16" t="s">
        <v>249</v>
      </c>
      <c r="J100" s="24">
        <f t="shared" si="1"/>
        <v>66.0666666666667</v>
      </c>
      <c r="K100" s="25">
        <v>15</v>
      </c>
      <c r="L100" s="25"/>
      <c r="M100" s="11"/>
    </row>
    <row r="101" customHeight="1" spans="1:13">
      <c r="A101" s="11">
        <v>98</v>
      </c>
      <c r="B101" s="17"/>
      <c r="C101" s="18"/>
      <c r="D101" s="32"/>
      <c r="E101" s="32"/>
      <c r="F101" s="31" t="s">
        <v>383</v>
      </c>
      <c r="G101" s="11" t="s">
        <v>384</v>
      </c>
      <c r="H101" s="16" t="s">
        <v>385</v>
      </c>
      <c r="I101" s="16" t="s">
        <v>360</v>
      </c>
      <c r="J101" s="24">
        <f t="shared" si="1"/>
        <v>65.3833333333333</v>
      </c>
      <c r="K101" s="25">
        <v>16</v>
      </c>
      <c r="L101" s="25"/>
      <c r="M101" s="11"/>
    </row>
    <row r="102" customHeight="1" spans="1:13">
      <c r="A102" s="11">
        <v>99</v>
      </c>
      <c r="B102" s="17"/>
      <c r="C102" s="18"/>
      <c r="D102" s="32"/>
      <c r="E102" s="32"/>
      <c r="F102" s="31" t="s">
        <v>386</v>
      </c>
      <c r="G102" s="11" t="s">
        <v>387</v>
      </c>
      <c r="H102" s="16" t="s">
        <v>388</v>
      </c>
      <c r="I102" s="16" t="s">
        <v>389</v>
      </c>
      <c r="J102" s="24">
        <f t="shared" si="1"/>
        <v>63.4366666666667</v>
      </c>
      <c r="K102" s="25">
        <v>17</v>
      </c>
      <c r="L102" s="25"/>
      <c r="M102" s="11"/>
    </row>
    <row r="103" customHeight="1" spans="1:13">
      <c r="A103" s="11">
        <v>100</v>
      </c>
      <c r="B103" s="17"/>
      <c r="C103" s="18"/>
      <c r="D103" s="32"/>
      <c r="E103" s="32"/>
      <c r="F103" s="31" t="s">
        <v>390</v>
      </c>
      <c r="G103" s="11" t="s">
        <v>391</v>
      </c>
      <c r="H103" s="16" t="s">
        <v>392</v>
      </c>
      <c r="I103" s="16" t="s">
        <v>353</v>
      </c>
      <c r="J103" s="24">
        <f t="shared" si="1"/>
        <v>61.5333333333333</v>
      </c>
      <c r="K103" s="25">
        <v>18</v>
      </c>
      <c r="L103" s="25"/>
      <c r="M103" s="11"/>
    </row>
    <row r="104" customHeight="1" spans="1:13">
      <c r="A104" s="11">
        <v>101</v>
      </c>
      <c r="B104" s="17"/>
      <c r="C104" s="21"/>
      <c r="D104" s="33"/>
      <c r="E104" s="33"/>
      <c r="F104" s="31" t="s">
        <v>393</v>
      </c>
      <c r="G104" s="11" t="s">
        <v>394</v>
      </c>
      <c r="H104" s="16" t="s">
        <v>395</v>
      </c>
      <c r="I104" s="16" t="s">
        <v>396</v>
      </c>
      <c r="J104" s="24">
        <f t="shared" si="1"/>
        <v>53.8733333333333</v>
      </c>
      <c r="K104" s="25">
        <v>19</v>
      </c>
      <c r="L104" s="25"/>
      <c r="M104" s="11"/>
    </row>
    <row r="105" customHeight="1" spans="1:13">
      <c r="A105" s="11">
        <v>102</v>
      </c>
      <c r="B105" s="20"/>
      <c r="C105" s="27" t="s">
        <v>69</v>
      </c>
      <c r="D105" s="34" t="s">
        <v>397</v>
      </c>
      <c r="E105" s="34" t="s">
        <v>17</v>
      </c>
      <c r="F105" s="31" t="s">
        <v>398</v>
      </c>
      <c r="G105" s="11" t="s">
        <v>399</v>
      </c>
      <c r="H105" s="16" t="s">
        <v>121</v>
      </c>
      <c r="I105" s="16" t="s">
        <v>400</v>
      </c>
      <c r="J105" s="24">
        <f t="shared" si="1"/>
        <v>75.45</v>
      </c>
      <c r="K105" s="25">
        <v>1</v>
      </c>
      <c r="L105" s="25" t="s">
        <v>22</v>
      </c>
      <c r="M105" s="11"/>
    </row>
    <row r="106" customHeight="1" spans="1:13">
      <c r="A106" s="11">
        <v>103</v>
      </c>
      <c r="B106" s="12" t="s">
        <v>401</v>
      </c>
      <c r="C106" s="13" t="s">
        <v>402</v>
      </c>
      <c r="D106" s="30" t="s">
        <v>403</v>
      </c>
      <c r="E106" s="30" t="s">
        <v>17</v>
      </c>
      <c r="F106" s="31" t="s">
        <v>404</v>
      </c>
      <c r="G106" s="11" t="s">
        <v>405</v>
      </c>
      <c r="H106" s="16" t="s">
        <v>166</v>
      </c>
      <c r="I106" s="16" t="s">
        <v>371</v>
      </c>
      <c r="J106" s="24">
        <f t="shared" si="1"/>
        <v>70.58</v>
      </c>
      <c r="K106" s="25">
        <v>1</v>
      </c>
      <c r="L106" s="25" t="s">
        <v>22</v>
      </c>
      <c r="M106" s="11"/>
    </row>
    <row r="107" customHeight="1" spans="1:13">
      <c r="A107" s="11">
        <v>104</v>
      </c>
      <c r="B107" s="20"/>
      <c r="C107" s="21"/>
      <c r="D107" s="33"/>
      <c r="E107" s="33"/>
      <c r="F107" s="31" t="s">
        <v>406</v>
      </c>
      <c r="G107" s="11" t="s">
        <v>407</v>
      </c>
      <c r="H107" s="16"/>
      <c r="I107" s="16"/>
      <c r="J107" s="24"/>
      <c r="K107" s="25"/>
      <c r="L107" s="25"/>
      <c r="M107" s="11" t="s">
        <v>65</v>
      </c>
    </row>
    <row r="108" customHeight="1" spans="1:13">
      <c r="A108" s="11">
        <v>105</v>
      </c>
      <c r="B108" s="35" t="s">
        <v>408</v>
      </c>
      <c r="C108" s="13" t="s">
        <v>409</v>
      </c>
      <c r="D108" s="30" t="s">
        <v>410</v>
      </c>
      <c r="E108" s="30" t="s">
        <v>17</v>
      </c>
      <c r="F108" s="31" t="s">
        <v>411</v>
      </c>
      <c r="G108" s="11" t="s">
        <v>412</v>
      </c>
      <c r="H108" s="16" t="s">
        <v>413</v>
      </c>
      <c r="I108" s="16" t="s">
        <v>414</v>
      </c>
      <c r="J108" s="24">
        <f t="shared" si="1"/>
        <v>70.3033333333333</v>
      </c>
      <c r="K108" s="25">
        <v>1</v>
      </c>
      <c r="L108" s="25" t="s">
        <v>22</v>
      </c>
      <c r="M108" s="11"/>
    </row>
    <row r="109" customHeight="1" spans="1:13">
      <c r="A109" s="11">
        <v>106</v>
      </c>
      <c r="B109" s="36"/>
      <c r="C109" s="21"/>
      <c r="D109" s="33"/>
      <c r="E109" s="33"/>
      <c r="F109" s="31" t="s">
        <v>415</v>
      </c>
      <c r="G109" s="11" t="s">
        <v>416</v>
      </c>
      <c r="H109" s="16" t="s">
        <v>417</v>
      </c>
      <c r="I109" s="16" t="s">
        <v>26</v>
      </c>
      <c r="J109" s="24">
        <f t="shared" si="1"/>
        <v>63.71</v>
      </c>
      <c r="K109" s="25">
        <v>2</v>
      </c>
      <c r="L109" s="25" t="s">
        <v>22</v>
      </c>
      <c r="M109" s="11"/>
    </row>
    <row r="110" customHeight="1" spans="1:13">
      <c r="A110" s="11">
        <v>107</v>
      </c>
      <c r="B110" s="36"/>
      <c r="C110" s="13" t="s">
        <v>268</v>
      </c>
      <c r="D110" s="30" t="s">
        <v>418</v>
      </c>
      <c r="E110" s="30" t="s">
        <v>17</v>
      </c>
      <c r="F110" s="31" t="s">
        <v>419</v>
      </c>
      <c r="G110" s="11" t="s">
        <v>420</v>
      </c>
      <c r="H110" s="16" t="s">
        <v>421</v>
      </c>
      <c r="I110" s="16" t="s">
        <v>376</v>
      </c>
      <c r="J110" s="24">
        <f t="shared" si="1"/>
        <v>76.4633333333333</v>
      </c>
      <c r="K110" s="25">
        <v>1</v>
      </c>
      <c r="L110" s="25" t="s">
        <v>22</v>
      </c>
      <c r="M110" s="11"/>
    </row>
    <row r="111" customHeight="1" spans="1:13">
      <c r="A111" s="11">
        <v>108</v>
      </c>
      <c r="B111" s="37"/>
      <c r="C111" s="21"/>
      <c r="D111" s="33"/>
      <c r="E111" s="33"/>
      <c r="F111" s="31" t="s">
        <v>422</v>
      </c>
      <c r="G111" s="11" t="s">
        <v>423</v>
      </c>
      <c r="H111" s="16" t="s">
        <v>424</v>
      </c>
      <c r="I111" s="16" t="s">
        <v>425</v>
      </c>
      <c r="J111" s="24">
        <f t="shared" si="1"/>
        <v>74.9366666666667</v>
      </c>
      <c r="K111" s="25">
        <v>2</v>
      </c>
      <c r="L111" s="25" t="s">
        <v>22</v>
      </c>
      <c r="M111" s="11"/>
    </row>
    <row r="112" customHeight="1" spans="1:13">
      <c r="A112" s="11">
        <v>109</v>
      </c>
      <c r="B112" s="12" t="s">
        <v>426</v>
      </c>
      <c r="C112" s="13" t="s">
        <v>268</v>
      </c>
      <c r="D112" s="30" t="s">
        <v>427</v>
      </c>
      <c r="E112" s="30" t="s">
        <v>17</v>
      </c>
      <c r="F112" s="31" t="s">
        <v>428</v>
      </c>
      <c r="G112" s="11" t="s">
        <v>429</v>
      </c>
      <c r="H112" s="16" t="s">
        <v>337</v>
      </c>
      <c r="I112" s="16" t="s">
        <v>21</v>
      </c>
      <c r="J112" s="24">
        <f t="shared" si="1"/>
        <v>76.5966666666667</v>
      </c>
      <c r="K112" s="25">
        <v>1</v>
      </c>
      <c r="L112" s="25" t="s">
        <v>22</v>
      </c>
      <c r="M112" s="11"/>
    </row>
    <row r="113" customHeight="1" spans="1:13">
      <c r="A113" s="11">
        <v>110</v>
      </c>
      <c r="B113" s="20"/>
      <c r="C113" s="21"/>
      <c r="D113" s="33"/>
      <c r="E113" s="33"/>
      <c r="F113" s="31" t="s">
        <v>430</v>
      </c>
      <c r="G113" s="11" t="s">
        <v>431</v>
      </c>
      <c r="H113" s="16"/>
      <c r="I113" s="16"/>
      <c r="J113" s="24"/>
      <c r="K113" s="25"/>
      <c r="L113" s="25"/>
      <c r="M113" s="11" t="s">
        <v>65</v>
      </c>
    </row>
    <row r="114" ht="48" customHeight="1" spans="1:13">
      <c r="A114" s="11">
        <v>111</v>
      </c>
      <c r="B114" s="38" t="s">
        <v>432</v>
      </c>
      <c r="C114" s="27" t="s">
        <v>69</v>
      </c>
      <c r="D114" s="34" t="s">
        <v>433</v>
      </c>
      <c r="E114" s="34" t="s">
        <v>17</v>
      </c>
      <c r="F114" s="31" t="s">
        <v>434</v>
      </c>
      <c r="G114" s="11" t="s">
        <v>435</v>
      </c>
      <c r="H114" s="16"/>
      <c r="I114" s="16"/>
      <c r="J114" s="24"/>
      <c r="K114" s="25"/>
      <c r="L114" s="25"/>
      <c r="M114" s="11" t="s">
        <v>65</v>
      </c>
    </row>
    <row r="115" customHeight="1" spans="1:13">
      <c r="A115" s="11">
        <v>112</v>
      </c>
      <c r="B115" s="23" t="s">
        <v>436</v>
      </c>
      <c r="C115" s="13" t="s">
        <v>98</v>
      </c>
      <c r="D115" s="30" t="s">
        <v>437</v>
      </c>
      <c r="E115" s="30" t="s">
        <v>17</v>
      </c>
      <c r="F115" s="31" t="s">
        <v>438</v>
      </c>
      <c r="G115" s="11" t="s">
        <v>439</v>
      </c>
      <c r="H115" s="16" t="s">
        <v>110</v>
      </c>
      <c r="I115" s="16" t="s">
        <v>440</v>
      </c>
      <c r="J115" s="24">
        <f t="shared" si="1"/>
        <v>73.9133333333333</v>
      </c>
      <c r="K115" s="25">
        <v>1</v>
      </c>
      <c r="L115" s="25" t="s">
        <v>22</v>
      </c>
      <c r="M115" s="11"/>
    </row>
    <row r="116" customHeight="1" spans="1:13">
      <c r="A116" s="11">
        <v>113</v>
      </c>
      <c r="B116" s="20"/>
      <c r="C116" s="21"/>
      <c r="D116" s="33"/>
      <c r="E116" s="33"/>
      <c r="F116" s="31" t="s">
        <v>441</v>
      </c>
      <c r="G116" s="11" t="s">
        <v>442</v>
      </c>
      <c r="H116" s="16" t="s">
        <v>443</v>
      </c>
      <c r="I116" s="16" t="s">
        <v>143</v>
      </c>
      <c r="J116" s="24">
        <f t="shared" si="1"/>
        <v>70.1533333333333</v>
      </c>
      <c r="K116" s="25">
        <v>2</v>
      </c>
      <c r="L116" s="25" t="s">
        <v>22</v>
      </c>
      <c r="M116" s="11"/>
    </row>
    <row r="117" customHeight="1" spans="1:13">
      <c r="A117" s="11">
        <v>114</v>
      </c>
      <c r="B117" s="23" t="s">
        <v>444</v>
      </c>
      <c r="C117" s="13" t="s">
        <v>445</v>
      </c>
      <c r="D117" s="30" t="s">
        <v>446</v>
      </c>
      <c r="E117" s="30" t="s">
        <v>17</v>
      </c>
      <c r="F117" s="31" t="s">
        <v>447</v>
      </c>
      <c r="G117" s="11" t="s">
        <v>448</v>
      </c>
      <c r="H117" s="16" t="s">
        <v>25</v>
      </c>
      <c r="I117" s="16" t="s">
        <v>217</v>
      </c>
      <c r="J117" s="24">
        <f t="shared" si="1"/>
        <v>75.8966666666667</v>
      </c>
      <c r="K117" s="25">
        <v>1</v>
      </c>
      <c r="L117" s="25" t="s">
        <v>22</v>
      </c>
      <c r="M117" s="11"/>
    </row>
    <row r="118" customHeight="1" spans="1:13">
      <c r="A118" s="11">
        <v>115</v>
      </c>
      <c r="B118" s="39"/>
      <c r="C118" s="18"/>
      <c r="D118" s="32"/>
      <c r="E118" s="32"/>
      <c r="F118" s="31" t="s">
        <v>449</v>
      </c>
      <c r="G118" s="11" t="s">
        <v>450</v>
      </c>
      <c r="H118" s="16"/>
      <c r="I118" s="16"/>
      <c r="J118" s="24"/>
      <c r="K118" s="25"/>
      <c r="L118" s="25"/>
      <c r="M118" s="11" t="s">
        <v>65</v>
      </c>
    </row>
    <row r="119" customHeight="1" spans="1:13">
      <c r="A119" s="11">
        <v>116</v>
      </c>
      <c r="B119" s="29"/>
      <c r="C119" s="21"/>
      <c r="D119" s="33"/>
      <c r="E119" s="33"/>
      <c r="F119" s="31" t="s">
        <v>451</v>
      </c>
      <c r="G119" s="11" t="s">
        <v>452</v>
      </c>
      <c r="H119" s="16"/>
      <c r="I119" s="16"/>
      <c r="J119" s="24"/>
      <c r="K119" s="25"/>
      <c r="L119" s="25"/>
      <c r="M119" s="11" t="s">
        <v>65</v>
      </c>
    </row>
    <row r="120" customHeight="1" spans="1:13">
      <c r="A120" s="11">
        <v>117</v>
      </c>
      <c r="B120" s="23" t="s">
        <v>453</v>
      </c>
      <c r="C120" s="13" t="s">
        <v>454</v>
      </c>
      <c r="D120" s="30" t="s">
        <v>455</v>
      </c>
      <c r="E120" s="30" t="s">
        <v>17</v>
      </c>
      <c r="F120" s="31" t="s">
        <v>456</v>
      </c>
      <c r="G120" s="11" t="s">
        <v>457</v>
      </c>
      <c r="H120" s="16" t="s">
        <v>130</v>
      </c>
      <c r="I120" s="16" t="s">
        <v>458</v>
      </c>
      <c r="J120" s="24">
        <f t="shared" si="1"/>
        <v>74.3133333333333</v>
      </c>
      <c r="K120" s="25">
        <v>1</v>
      </c>
      <c r="L120" s="25" t="s">
        <v>22</v>
      </c>
      <c r="M120" s="40"/>
    </row>
    <row r="121" customHeight="1" spans="1:13">
      <c r="A121" s="11">
        <v>118</v>
      </c>
      <c r="B121" s="17"/>
      <c r="C121" s="18"/>
      <c r="D121" s="32"/>
      <c r="E121" s="32"/>
      <c r="F121" s="31" t="s">
        <v>459</v>
      </c>
      <c r="G121" s="11" t="s">
        <v>460</v>
      </c>
      <c r="H121" s="16" t="s">
        <v>134</v>
      </c>
      <c r="I121" s="16" t="s">
        <v>461</v>
      </c>
      <c r="J121" s="24">
        <f t="shared" si="1"/>
        <v>70.5866666666667</v>
      </c>
      <c r="K121" s="25">
        <v>2</v>
      </c>
      <c r="L121" s="25" t="s">
        <v>22</v>
      </c>
      <c r="M121" s="40"/>
    </row>
    <row r="122" customHeight="1" spans="1:13">
      <c r="A122" s="11">
        <v>119</v>
      </c>
      <c r="B122" s="17"/>
      <c r="C122" s="18"/>
      <c r="D122" s="32"/>
      <c r="E122" s="32"/>
      <c r="F122" s="31" t="s">
        <v>462</v>
      </c>
      <c r="G122" s="11" t="s">
        <v>463</v>
      </c>
      <c r="H122" s="16" t="s">
        <v>464</v>
      </c>
      <c r="I122" s="16" t="s">
        <v>157</v>
      </c>
      <c r="J122" s="24">
        <f t="shared" si="1"/>
        <v>68.3633333333333</v>
      </c>
      <c r="K122" s="25">
        <v>3</v>
      </c>
      <c r="L122" s="25" t="s">
        <v>22</v>
      </c>
      <c r="M122" s="40"/>
    </row>
    <row r="123" customHeight="1" spans="1:13">
      <c r="A123" s="11">
        <v>120</v>
      </c>
      <c r="B123" s="20"/>
      <c r="C123" s="21"/>
      <c r="D123" s="33"/>
      <c r="E123" s="33"/>
      <c r="F123" s="31" t="s">
        <v>465</v>
      </c>
      <c r="G123" s="11" t="s">
        <v>466</v>
      </c>
      <c r="H123" s="16" t="s">
        <v>382</v>
      </c>
      <c r="I123" s="16" t="s">
        <v>467</v>
      </c>
      <c r="J123" s="24">
        <f t="shared" si="1"/>
        <v>64.7</v>
      </c>
      <c r="K123" s="25">
        <v>4</v>
      </c>
      <c r="L123" s="25"/>
      <c r="M123" s="40"/>
    </row>
    <row r="124" ht="50" customHeight="1" spans="1:13">
      <c r="A124" s="11">
        <v>121</v>
      </c>
      <c r="B124" s="26" t="s">
        <v>468</v>
      </c>
      <c r="C124" s="27" t="s">
        <v>469</v>
      </c>
      <c r="D124" s="34" t="str">
        <f>"200506110101"</f>
        <v>200506110101</v>
      </c>
      <c r="E124" s="34" t="s">
        <v>17</v>
      </c>
      <c r="F124" s="31" t="str">
        <f>"黄筱颖"</f>
        <v>黄筱颖</v>
      </c>
      <c r="G124" s="11" t="s">
        <v>470</v>
      </c>
      <c r="H124" s="16" t="s">
        <v>471</v>
      </c>
      <c r="I124" s="16" t="s">
        <v>307</v>
      </c>
      <c r="J124" s="24">
        <f t="shared" si="1"/>
        <v>65.0633333333333</v>
      </c>
      <c r="K124" s="25">
        <v>1</v>
      </c>
      <c r="L124" s="25" t="s">
        <v>22</v>
      </c>
      <c r="M124" s="40"/>
    </row>
    <row r="125" customHeight="1" spans="1:13">
      <c r="A125" s="11">
        <v>122</v>
      </c>
      <c r="B125" s="23" t="s">
        <v>472</v>
      </c>
      <c r="C125" s="13" t="s">
        <v>473</v>
      </c>
      <c r="D125" s="30" t="s">
        <v>474</v>
      </c>
      <c r="E125" s="30" t="s">
        <v>17</v>
      </c>
      <c r="F125" s="31" t="s">
        <v>475</v>
      </c>
      <c r="G125" s="11" t="s">
        <v>476</v>
      </c>
      <c r="H125" s="16" t="s">
        <v>359</v>
      </c>
      <c r="I125" s="16" t="s">
        <v>425</v>
      </c>
      <c r="J125" s="24">
        <f t="shared" si="1"/>
        <v>72.5066666666667</v>
      </c>
      <c r="K125" s="25">
        <v>1</v>
      </c>
      <c r="L125" s="25" t="s">
        <v>22</v>
      </c>
      <c r="M125" s="40"/>
    </row>
    <row r="126" customHeight="1" spans="1:13">
      <c r="A126" s="11">
        <v>123</v>
      </c>
      <c r="B126" s="17"/>
      <c r="C126" s="18"/>
      <c r="D126" s="32"/>
      <c r="E126" s="32"/>
      <c r="F126" s="31" t="s">
        <v>477</v>
      </c>
      <c r="G126" s="11" t="s">
        <v>478</v>
      </c>
      <c r="H126" s="16" t="s">
        <v>479</v>
      </c>
      <c r="I126" s="16" t="s">
        <v>371</v>
      </c>
      <c r="J126" s="24">
        <f t="shared" si="1"/>
        <v>68.15</v>
      </c>
      <c r="K126" s="25">
        <v>2</v>
      </c>
      <c r="L126" s="25" t="s">
        <v>22</v>
      </c>
      <c r="M126" s="40"/>
    </row>
    <row r="127" customHeight="1" spans="1:13">
      <c r="A127" s="11">
        <v>124</v>
      </c>
      <c r="B127" s="17"/>
      <c r="C127" s="18"/>
      <c r="D127" s="32"/>
      <c r="E127" s="32"/>
      <c r="F127" s="31" t="s">
        <v>480</v>
      </c>
      <c r="G127" s="11" t="s">
        <v>481</v>
      </c>
      <c r="H127" s="16" t="s">
        <v>482</v>
      </c>
      <c r="I127" s="16" t="s">
        <v>483</v>
      </c>
      <c r="J127" s="24">
        <f t="shared" si="1"/>
        <v>62.8</v>
      </c>
      <c r="K127" s="25">
        <v>3</v>
      </c>
      <c r="L127" s="25" t="s">
        <v>22</v>
      </c>
      <c r="M127" s="40"/>
    </row>
    <row r="128" customHeight="1" spans="1:13">
      <c r="A128" s="11">
        <v>125</v>
      </c>
      <c r="B128" s="20"/>
      <c r="C128" s="21"/>
      <c r="D128" s="33"/>
      <c r="E128" s="33"/>
      <c r="F128" s="31" t="s">
        <v>484</v>
      </c>
      <c r="G128" s="11" t="s">
        <v>485</v>
      </c>
      <c r="H128" s="16" t="s">
        <v>486</v>
      </c>
      <c r="I128" s="16" t="s">
        <v>371</v>
      </c>
      <c r="J128" s="24">
        <f t="shared" si="1"/>
        <v>60.61</v>
      </c>
      <c r="K128" s="25">
        <v>4</v>
      </c>
      <c r="L128" s="25"/>
      <c r="M128" s="40"/>
    </row>
    <row r="129" customHeight="1" spans="1:13">
      <c r="A129" s="11">
        <v>126</v>
      </c>
      <c r="B129" s="12" t="s">
        <v>487</v>
      </c>
      <c r="C129" s="27" t="s">
        <v>488</v>
      </c>
      <c r="D129" s="34" t="str">
        <f>"200506130101"</f>
        <v>200506130101</v>
      </c>
      <c r="E129" s="34" t="s">
        <v>17</v>
      </c>
      <c r="F129" s="31" t="str">
        <f>"陈国旺"</f>
        <v>陈国旺</v>
      </c>
      <c r="G129" s="11" t="s">
        <v>489</v>
      </c>
      <c r="H129" s="16" t="s">
        <v>490</v>
      </c>
      <c r="I129" s="16" t="s">
        <v>139</v>
      </c>
      <c r="J129" s="24">
        <f t="shared" si="1"/>
        <v>73.2066666666667</v>
      </c>
      <c r="K129" s="25">
        <v>1</v>
      </c>
      <c r="L129" s="25" t="s">
        <v>22</v>
      </c>
      <c r="M129" s="40"/>
    </row>
    <row r="130" customHeight="1" spans="1:13">
      <c r="A130" s="11">
        <v>127</v>
      </c>
      <c r="B130" s="17"/>
      <c r="C130" s="13" t="s">
        <v>491</v>
      </c>
      <c r="D130" s="30" t="s">
        <v>492</v>
      </c>
      <c r="E130" s="30" t="s">
        <v>17</v>
      </c>
      <c r="F130" s="31" t="s">
        <v>493</v>
      </c>
      <c r="G130" s="11" t="s">
        <v>494</v>
      </c>
      <c r="H130" s="16" t="s">
        <v>73</v>
      </c>
      <c r="I130" s="16" t="s">
        <v>266</v>
      </c>
      <c r="J130" s="24">
        <f t="shared" si="1"/>
        <v>79.07</v>
      </c>
      <c r="K130" s="25">
        <v>1</v>
      </c>
      <c r="L130" s="25" t="s">
        <v>22</v>
      </c>
      <c r="M130" s="40"/>
    </row>
    <row r="131" customHeight="1" spans="1:13">
      <c r="A131" s="11">
        <v>128</v>
      </c>
      <c r="B131" s="17"/>
      <c r="C131" s="18"/>
      <c r="D131" s="32"/>
      <c r="E131" s="32"/>
      <c r="F131" s="31" t="s">
        <v>495</v>
      </c>
      <c r="G131" s="11" t="s">
        <v>496</v>
      </c>
      <c r="H131" s="16" t="s">
        <v>497</v>
      </c>
      <c r="I131" s="16" t="s">
        <v>170</v>
      </c>
      <c r="J131" s="24">
        <f t="shared" si="1"/>
        <v>78.9866666666667</v>
      </c>
      <c r="K131" s="25">
        <v>2</v>
      </c>
      <c r="L131" s="25" t="s">
        <v>22</v>
      </c>
      <c r="M131" s="40"/>
    </row>
    <row r="132" customHeight="1" spans="1:13">
      <c r="A132" s="11">
        <v>129</v>
      </c>
      <c r="B132" s="17"/>
      <c r="C132" s="18"/>
      <c r="D132" s="32"/>
      <c r="E132" s="32"/>
      <c r="F132" s="31" t="s">
        <v>498</v>
      </c>
      <c r="G132" s="11" t="s">
        <v>499</v>
      </c>
      <c r="H132" s="16" t="s">
        <v>500</v>
      </c>
      <c r="I132" s="16" t="s">
        <v>501</v>
      </c>
      <c r="J132" s="24">
        <f t="shared" si="1"/>
        <v>78.4666666666667</v>
      </c>
      <c r="K132" s="25">
        <v>3</v>
      </c>
      <c r="L132" s="25" t="s">
        <v>22</v>
      </c>
      <c r="M132" s="40"/>
    </row>
    <row r="133" customHeight="1" spans="1:13">
      <c r="A133" s="11">
        <v>130</v>
      </c>
      <c r="B133" s="17"/>
      <c r="C133" s="18"/>
      <c r="D133" s="32"/>
      <c r="E133" s="32"/>
      <c r="F133" s="31" t="s">
        <v>502</v>
      </c>
      <c r="G133" s="11" t="s">
        <v>503</v>
      </c>
      <c r="H133" s="16" t="s">
        <v>337</v>
      </c>
      <c r="I133" s="16" t="s">
        <v>235</v>
      </c>
      <c r="J133" s="24">
        <f t="shared" ref="J133:J195" si="2">(H133+I133)/3</f>
        <v>74.7633333333333</v>
      </c>
      <c r="K133" s="25">
        <v>4</v>
      </c>
      <c r="L133" s="25"/>
      <c r="M133" s="40"/>
    </row>
    <row r="134" customHeight="1" spans="1:13">
      <c r="A134" s="11">
        <v>131</v>
      </c>
      <c r="B134" s="17"/>
      <c r="C134" s="18"/>
      <c r="D134" s="32"/>
      <c r="E134" s="32"/>
      <c r="F134" s="31" t="s">
        <v>504</v>
      </c>
      <c r="G134" s="11" t="s">
        <v>505</v>
      </c>
      <c r="H134" s="16" t="s">
        <v>506</v>
      </c>
      <c r="I134" s="16" t="s">
        <v>160</v>
      </c>
      <c r="J134" s="24">
        <f t="shared" si="2"/>
        <v>74.4866666666667</v>
      </c>
      <c r="K134" s="25">
        <v>5</v>
      </c>
      <c r="L134" s="25"/>
      <c r="M134" s="40"/>
    </row>
    <row r="135" customHeight="1" spans="1:13">
      <c r="A135" s="11">
        <v>132</v>
      </c>
      <c r="B135" s="17"/>
      <c r="C135" s="18"/>
      <c r="D135" s="32"/>
      <c r="E135" s="32"/>
      <c r="F135" s="31" t="s">
        <v>507</v>
      </c>
      <c r="G135" s="11" t="s">
        <v>508</v>
      </c>
      <c r="H135" s="16" t="s">
        <v>33</v>
      </c>
      <c r="I135" s="16" t="s">
        <v>509</v>
      </c>
      <c r="J135" s="24">
        <f t="shared" si="2"/>
        <v>72.9766666666667</v>
      </c>
      <c r="K135" s="25">
        <v>6</v>
      </c>
      <c r="L135" s="25"/>
      <c r="M135" s="40"/>
    </row>
    <row r="136" customHeight="1" spans="1:13">
      <c r="A136" s="11">
        <v>133</v>
      </c>
      <c r="B136" s="17"/>
      <c r="C136" s="18"/>
      <c r="D136" s="32"/>
      <c r="E136" s="32"/>
      <c r="F136" s="31" t="s">
        <v>510</v>
      </c>
      <c r="G136" s="11" t="s">
        <v>511</v>
      </c>
      <c r="H136" s="16" t="s">
        <v>512</v>
      </c>
      <c r="I136" s="16" t="s">
        <v>38</v>
      </c>
      <c r="J136" s="24">
        <f t="shared" si="2"/>
        <v>72.9633333333333</v>
      </c>
      <c r="K136" s="25">
        <v>7</v>
      </c>
      <c r="L136" s="25"/>
      <c r="M136" s="40"/>
    </row>
    <row r="137" customHeight="1" spans="1:13">
      <c r="A137" s="11">
        <v>134</v>
      </c>
      <c r="B137" s="17"/>
      <c r="C137" s="18"/>
      <c r="D137" s="32"/>
      <c r="E137" s="32"/>
      <c r="F137" s="31" t="s">
        <v>513</v>
      </c>
      <c r="G137" s="11" t="s">
        <v>514</v>
      </c>
      <c r="H137" s="16" t="s">
        <v>515</v>
      </c>
      <c r="I137" s="16" t="s">
        <v>97</v>
      </c>
      <c r="J137" s="24">
        <f t="shared" si="2"/>
        <v>72.8266666666667</v>
      </c>
      <c r="K137" s="25">
        <v>8</v>
      </c>
      <c r="L137" s="25"/>
      <c r="M137" s="40"/>
    </row>
    <row r="138" customHeight="1" spans="1:13">
      <c r="A138" s="11">
        <v>135</v>
      </c>
      <c r="B138" s="17"/>
      <c r="C138" s="18"/>
      <c r="D138" s="32"/>
      <c r="E138" s="32"/>
      <c r="F138" s="31" t="s">
        <v>516</v>
      </c>
      <c r="G138" s="11" t="s">
        <v>517</v>
      </c>
      <c r="H138" s="16" t="s">
        <v>166</v>
      </c>
      <c r="I138" s="16" t="s">
        <v>249</v>
      </c>
      <c r="J138" s="24">
        <f t="shared" si="2"/>
        <v>71.6466666666667</v>
      </c>
      <c r="K138" s="25">
        <v>9</v>
      </c>
      <c r="L138" s="25"/>
      <c r="M138" s="40"/>
    </row>
    <row r="139" customHeight="1" spans="1:13">
      <c r="A139" s="11">
        <v>136</v>
      </c>
      <c r="B139" s="17"/>
      <c r="C139" s="18"/>
      <c r="D139" s="32"/>
      <c r="E139" s="32"/>
      <c r="F139" s="31" t="s">
        <v>518</v>
      </c>
      <c r="G139" s="11" t="s">
        <v>519</v>
      </c>
      <c r="H139" s="16" t="s">
        <v>138</v>
      </c>
      <c r="I139" s="16" t="s">
        <v>520</v>
      </c>
      <c r="J139" s="24">
        <f t="shared" si="2"/>
        <v>71.5</v>
      </c>
      <c r="K139" s="25">
        <v>10</v>
      </c>
      <c r="L139" s="25"/>
      <c r="M139" s="40"/>
    </row>
    <row r="140" customHeight="1" spans="1:13">
      <c r="A140" s="11">
        <v>137</v>
      </c>
      <c r="B140" s="17"/>
      <c r="C140" s="18"/>
      <c r="D140" s="32"/>
      <c r="E140" s="32"/>
      <c r="F140" s="31" t="s">
        <v>521</v>
      </c>
      <c r="G140" s="11" t="s">
        <v>522</v>
      </c>
      <c r="H140" s="16" t="s">
        <v>523</v>
      </c>
      <c r="I140" s="16" t="s">
        <v>524</v>
      </c>
      <c r="J140" s="24">
        <f t="shared" si="2"/>
        <v>67.9433333333333</v>
      </c>
      <c r="K140" s="25">
        <v>11</v>
      </c>
      <c r="L140" s="25"/>
      <c r="M140" s="40"/>
    </row>
    <row r="141" customHeight="1" spans="1:13">
      <c r="A141" s="11">
        <v>138</v>
      </c>
      <c r="B141" s="17"/>
      <c r="C141" s="18"/>
      <c r="D141" s="32"/>
      <c r="E141" s="32"/>
      <c r="F141" s="31" t="s">
        <v>525</v>
      </c>
      <c r="G141" s="11" t="s">
        <v>526</v>
      </c>
      <c r="H141" s="16" t="s">
        <v>527</v>
      </c>
      <c r="I141" s="16" t="s">
        <v>107</v>
      </c>
      <c r="J141" s="24">
        <f t="shared" si="2"/>
        <v>66.6833333333333</v>
      </c>
      <c r="K141" s="25">
        <v>12</v>
      </c>
      <c r="L141" s="25"/>
      <c r="M141" s="40"/>
    </row>
    <row r="142" customHeight="1" spans="1:13">
      <c r="A142" s="11">
        <v>139</v>
      </c>
      <c r="B142" s="17"/>
      <c r="C142" s="18"/>
      <c r="D142" s="32"/>
      <c r="E142" s="32"/>
      <c r="F142" s="31" t="s">
        <v>528</v>
      </c>
      <c r="G142" s="11" t="s">
        <v>529</v>
      </c>
      <c r="H142" s="16" t="s">
        <v>530</v>
      </c>
      <c r="I142" s="16" t="s">
        <v>376</v>
      </c>
      <c r="J142" s="24">
        <f t="shared" si="2"/>
        <v>66.2433333333333</v>
      </c>
      <c r="K142" s="25">
        <v>13</v>
      </c>
      <c r="L142" s="25"/>
      <c r="M142" s="40"/>
    </row>
    <row r="143" customHeight="1" spans="1:13">
      <c r="A143" s="11">
        <v>140</v>
      </c>
      <c r="B143" s="17"/>
      <c r="C143" s="18"/>
      <c r="D143" s="32"/>
      <c r="E143" s="32"/>
      <c r="F143" s="31" t="s">
        <v>531</v>
      </c>
      <c r="G143" s="11" t="s">
        <v>532</v>
      </c>
      <c r="H143" s="16" t="s">
        <v>533</v>
      </c>
      <c r="I143" s="16" t="s">
        <v>534</v>
      </c>
      <c r="J143" s="24">
        <f t="shared" si="2"/>
        <v>65.26</v>
      </c>
      <c r="K143" s="25">
        <v>14</v>
      </c>
      <c r="L143" s="25"/>
      <c r="M143" s="40"/>
    </row>
    <row r="144" customHeight="1" spans="1:13">
      <c r="A144" s="11">
        <v>141</v>
      </c>
      <c r="B144" s="17"/>
      <c r="C144" s="18"/>
      <c r="D144" s="32"/>
      <c r="E144" s="32"/>
      <c r="F144" s="31" t="s">
        <v>535</v>
      </c>
      <c r="G144" s="11" t="s">
        <v>536</v>
      </c>
      <c r="H144" s="16" t="s">
        <v>234</v>
      </c>
      <c r="I144" s="16" t="s">
        <v>537</v>
      </c>
      <c r="J144" s="24">
        <f t="shared" si="2"/>
        <v>55.58</v>
      </c>
      <c r="K144" s="25">
        <v>15</v>
      </c>
      <c r="L144" s="25"/>
      <c r="M144" s="40"/>
    </row>
    <row r="145" customHeight="1" spans="1:13">
      <c r="A145" s="11">
        <v>142</v>
      </c>
      <c r="B145" s="17"/>
      <c r="C145" s="21"/>
      <c r="D145" s="33"/>
      <c r="E145" s="33"/>
      <c r="F145" s="31" t="s">
        <v>538</v>
      </c>
      <c r="G145" s="11" t="s">
        <v>539</v>
      </c>
      <c r="H145" s="16" t="s">
        <v>540</v>
      </c>
      <c r="I145" s="16" t="s">
        <v>541</v>
      </c>
      <c r="J145" s="24">
        <f t="shared" si="2"/>
        <v>54.64</v>
      </c>
      <c r="K145" s="25">
        <v>16</v>
      </c>
      <c r="L145" s="25"/>
      <c r="M145" s="40"/>
    </row>
    <row r="146" customHeight="1" spans="1:13">
      <c r="A146" s="11">
        <v>143</v>
      </c>
      <c r="B146" s="17"/>
      <c r="C146" s="13" t="s">
        <v>542</v>
      </c>
      <c r="D146" s="30" t="s">
        <v>543</v>
      </c>
      <c r="E146" s="30" t="s">
        <v>17</v>
      </c>
      <c r="F146" s="31" t="s">
        <v>544</v>
      </c>
      <c r="G146" s="11" t="s">
        <v>545</v>
      </c>
      <c r="H146" s="16" t="s">
        <v>546</v>
      </c>
      <c r="I146" s="16" t="s">
        <v>82</v>
      </c>
      <c r="J146" s="24">
        <f t="shared" si="2"/>
        <v>73.62</v>
      </c>
      <c r="K146" s="25">
        <v>1</v>
      </c>
      <c r="L146" s="25" t="s">
        <v>22</v>
      </c>
      <c r="M146" s="40"/>
    </row>
    <row r="147" customHeight="1" spans="1:13">
      <c r="A147" s="11">
        <v>144</v>
      </c>
      <c r="B147" s="17"/>
      <c r="C147" s="18"/>
      <c r="D147" s="32"/>
      <c r="E147" s="32"/>
      <c r="F147" s="31" t="s">
        <v>547</v>
      </c>
      <c r="G147" s="11" t="s">
        <v>548</v>
      </c>
      <c r="H147" s="16" t="s">
        <v>252</v>
      </c>
      <c r="I147" s="16" t="s">
        <v>82</v>
      </c>
      <c r="J147" s="24">
        <f t="shared" si="2"/>
        <v>71.77</v>
      </c>
      <c r="K147" s="25">
        <v>2</v>
      </c>
      <c r="L147" s="25" t="s">
        <v>22</v>
      </c>
      <c r="M147" s="40"/>
    </row>
    <row r="148" customHeight="1" spans="1:13">
      <c r="A148" s="11">
        <v>145</v>
      </c>
      <c r="B148" s="17"/>
      <c r="C148" s="18"/>
      <c r="D148" s="32"/>
      <c r="E148" s="32"/>
      <c r="F148" s="31" t="s">
        <v>549</v>
      </c>
      <c r="G148" s="11" t="s">
        <v>550</v>
      </c>
      <c r="H148" s="16" t="s">
        <v>551</v>
      </c>
      <c r="I148" s="16" t="s">
        <v>229</v>
      </c>
      <c r="J148" s="24">
        <f t="shared" si="2"/>
        <v>71.3266666666667</v>
      </c>
      <c r="K148" s="25">
        <v>3</v>
      </c>
      <c r="L148" s="25" t="s">
        <v>22</v>
      </c>
      <c r="M148" s="40"/>
    </row>
    <row r="149" customHeight="1" spans="1:13">
      <c r="A149" s="11">
        <v>146</v>
      </c>
      <c r="B149" s="17"/>
      <c r="C149" s="18"/>
      <c r="D149" s="32"/>
      <c r="E149" s="32"/>
      <c r="F149" s="31" t="s">
        <v>552</v>
      </c>
      <c r="G149" s="11" t="s">
        <v>553</v>
      </c>
      <c r="H149" s="16" t="s">
        <v>554</v>
      </c>
      <c r="I149" s="16" t="s">
        <v>30</v>
      </c>
      <c r="J149" s="24">
        <f t="shared" si="2"/>
        <v>70.4</v>
      </c>
      <c r="K149" s="25">
        <v>4</v>
      </c>
      <c r="L149" s="25"/>
      <c r="M149" s="40"/>
    </row>
    <row r="150" customHeight="1" spans="1:13">
      <c r="A150" s="11">
        <v>147</v>
      </c>
      <c r="B150" s="17"/>
      <c r="C150" s="18"/>
      <c r="D150" s="32"/>
      <c r="E150" s="32"/>
      <c r="F150" s="31" t="s">
        <v>555</v>
      </c>
      <c r="G150" s="11" t="s">
        <v>556</v>
      </c>
      <c r="H150" s="16" t="s">
        <v>557</v>
      </c>
      <c r="I150" s="16" t="s">
        <v>206</v>
      </c>
      <c r="J150" s="24">
        <f t="shared" si="2"/>
        <v>70.38</v>
      </c>
      <c r="K150" s="25">
        <v>5</v>
      </c>
      <c r="L150" s="25"/>
      <c r="M150" s="40"/>
    </row>
    <row r="151" customHeight="1" spans="1:13">
      <c r="A151" s="11">
        <v>148</v>
      </c>
      <c r="B151" s="17"/>
      <c r="C151" s="21"/>
      <c r="D151" s="33"/>
      <c r="E151" s="33"/>
      <c r="F151" s="31" t="s">
        <v>558</v>
      </c>
      <c r="G151" s="11" t="s">
        <v>559</v>
      </c>
      <c r="H151" s="16" t="s">
        <v>560</v>
      </c>
      <c r="I151" s="16" t="s">
        <v>561</v>
      </c>
      <c r="J151" s="24">
        <f t="shared" si="2"/>
        <v>58.8266666666667</v>
      </c>
      <c r="K151" s="25">
        <v>6</v>
      </c>
      <c r="L151" s="25"/>
      <c r="M151" s="40"/>
    </row>
    <row r="152" customHeight="1" spans="1:13">
      <c r="A152" s="11">
        <v>149</v>
      </c>
      <c r="B152" s="17"/>
      <c r="C152" s="13" t="s">
        <v>562</v>
      </c>
      <c r="D152" s="30" t="s">
        <v>563</v>
      </c>
      <c r="E152" s="30" t="s">
        <v>17</v>
      </c>
      <c r="F152" s="31" t="s">
        <v>564</v>
      </c>
      <c r="G152" s="11" t="s">
        <v>565</v>
      </c>
      <c r="H152" s="16" t="s">
        <v>344</v>
      </c>
      <c r="I152" s="16" t="s">
        <v>131</v>
      </c>
      <c r="J152" s="24">
        <f t="shared" si="2"/>
        <v>76.2</v>
      </c>
      <c r="K152" s="25">
        <v>1</v>
      </c>
      <c r="L152" s="25" t="s">
        <v>22</v>
      </c>
      <c r="M152" s="40"/>
    </row>
    <row r="153" customHeight="1" spans="1:13">
      <c r="A153" s="11">
        <v>150</v>
      </c>
      <c r="B153" s="17"/>
      <c r="C153" s="18"/>
      <c r="D153" s="32"/>
      <c r="E153" s="32"/>
      <c r="F153" s="31" t="s">
        <v>566</v>
      </c>
      <c r="G153" s="11" t="s">
        <v>567</v>
      </c>
      <c r="H153" s="16" t="s">
        <v>568</v>
      </c>
      <c r="I153" s="16" t="s">
        <v>569</v>
      </c>
      <c r="J153" s="24">
        <f t="shared" si="2"/>
        <v>71.8933333333333</v>
      </c>
      <c r="K153" s="25">
        <v>2</v>
      </c>
      <c r="L153" s="25" t="s">
        <v>22</v>
      </c>
      <c r="M153" s="40"/>
    </row>
    <row r="154" customHeight="1" spans="1:13">
      <c r="A154" s="11">
        <v>151</v>
      </c>
      <c r="B154" s="17"/>
      <c r="C154" s="18"/>
      <c r="D154" s="32"/>
      <c r="E154" s="32"/>
      <c r="F154" s="31" t="s">
        <v>570</v>
      </c>
      <c r="G154" s="11" t="s">
        <v>571</v>
      </c>
      <c r="H154" s="16" t="s">
        <v>111</v>
      </c>
      <c r="I154" s="16" t="s">
        <v>139</v>
      </c>
      <c r="J154" s="24">
        <f t="shared" si="2"/>
        <v>71.1666666666667</v>
      </c>
      <c r="K154" s="25">
        <v>3</v>
      </c>
      <c r="L154" s="25" t="s">
        <v>22</v>
      </c>
      <c r="M154" s="40"/>
    </row>
    <row r="155" customHeight="1" spans="1:13">
      <c r="A155" s="11">
        <v>152</v>
      </c>
      <c r="B155" s="17"/>
      <c r="C155" s="21"/>
      <c r="D155" s="33"/>
      <c r="E155" s="33"/>
      <c r="F155" s="31" t="s">
        <v>572</v>
      </c>
      <c r="G155" s="11" t="s">
        <v>573</v>
      </c>
      <c r="H155" s="16" t="s">
        <v>574</v>
      </c>
      <c r="I155" s="16" t="s">
        <v>575</v>
      </c>
      <c r="J155" s="24">
        <f t="shared" si="2"/>
        <v>70.57</v>
      </c>
      <c r="K155" s="25">
        <v>4</v>
      </c>
      <c r="L155" s="25"/>
      <c r="M155" s="40"/>
    </row>
    <row r="156" customHeight="1" spans="1:13">
      <c r="A156" s="11">
        <v>153</v>
      </c>
      <c r="B156" s="17"/>
      <c r="C156" s="13" t="s">
        <v>576</v>
      </c>
      <c r="D156" s="30" t="s">
        <v>577</v>
      </c>
      <c r="E156" s="30" t="s">
        <v>17</v>
      </c>
      <c r="F156" s="31" t="s">
        <v>578</v>
      </c>
      <c r="G156" s="11" t="s">
        <v>579</v>
      </c>
      <c r="H156" s="16" t="s">
        <v>110</v>
      </c>
      <c r="I156" s="16" t="s">
        <v>580</v>
      </c>
      <c r="J156" s="24">
        <f t="shared" si="2"/>
        <v>74.7466666666667</v>
      </c>
      <c r="K156" s="25">
        <v>1</v>
      </c>
      <c r="L156" s="25" t="s">
        <v>22</v>
      </c>
      <c r="M156" s="40"/>
    </row>
    <row r="157" customHeight="1" spans="1:13">
      <c r="A157" s="11">
        <v>154</v>
      </c>
      <c r="B157" s="17"/>
      <c r="C157" s="18"/>
      <c r="D157" s="32"/>
      <c r="E157" s="32"/>
      <c r="F157" s="31" t="s">
        <v>581</v>
      </c>
      <c r="G157" s="11" t="s">
        <v>582</v>
      </c>
      <c r="H157" s="16" t="s">
        <v>583</v>
      </c>
      <c r="I157" s="16" t="s">
        <v>42</v>
      </c>
      <c r="J157" s="24">
        <f t="shared" si="2"/>
        <v>74.4433333333333</v>
      </c>
      <c r="K157" s="25">
        <v>2</v>
      </c>
      <c r="L157" s="25" t="s">
        <v>22</v>
      </c>
      <c r="M157" s="40"/>
    </row>
    <row r="158" customHeight="1" spans="1:13">
      <c r="A158" s="11">
        <v>155</v>
      </c>
      <c r="B158" s="17"/>
      <c r="C158" s="18"/>
      <c r="D158" s="32"/>
      <c r="E158" s="32"/>
      <c r="F158" s="31" t="s">
        <v>584</v>
      </c>
      <c r="G158" s="11" t="s">
        <v>585</v>
      </c>
      <c r="H158" s="16" t="s">
        <v>89</v>
      </c>
      <c r="I158" s="16" t="s">
        <v>520</v>
      </c>
      <c r="J158" s="24">
        <f t="shared" si="2"/>
        <v>70.23</v>
      </c>
      <c r="K158" s="25">
        <v>3</v>
      </c>
      <c r="L158" s="25" t="s">
        <v>22</v>
      </c>
      <c r="M158" s="40"/>
    </row>
    <row r="159" customHeight="1" spans="1:13">
      <c r="A159" s="11">
        <v>156</v>
      </c>
      <c r="B159" s="20"/>
      <c r="C159" s="21"/>
      <c r="D159" s="33"/>
      <c r="E159" s="33"/>
      <c r="F159" s="31" t="s">
        <v>586</v>
      </c>
      <c r="G159" s="11" t="s">
        <v>587</v>
      </c>
      <c r="H159" s="16" t="s">
        <v>479</v>
      </c>
      <c r="I159" s="16" t="s">
        <v>150</v>
      </c>
      <c r="J159" s="24">
        <f t="shared" si="2"/>
        <v>67.4833333333333</v>
      </c>
      <c r="K159" s="25">
        <v>4</v>
      </c>
      <c r="L159" s="25"/>
      <c r="M159" s="40"/>
    </row>
    <row r="160" customHeight="1" spans="1:13">
      <c r="A160" s="11">
        <v>157</v>
      </c>
      <c r="B160" s="12" t="s">
        <v>588</v>
      </c>
      <c r="C160" s="13" t="s">
        <v>589</v>
      </c>
      <c r="D160" s="30" t="s">
        <v>590</v>
      </c>
      <c r="E160" s="30" t="s">
        <v>100</v>
      </c>
      <c r="F160" s="31" t="s">
        <v>591</v>
      </c>
      <c r="G160" s="11" t="s">
        <v>592</v>
      </c>
      <c r="H160" s="16" t="s">
        <v>593</v>
      </c>
      <c r="I160" s="16" t="s">
        <v>594</v>
      </c>
      <c r="J160" s="24">
        <f t="shared" si="2"/>
        <v>83.4233333333333</v>
      </c>
      <c r="K160" s="25">
        <v>1</v>
      </c>
      <c r="L160" s="25" t="s">
        <v>22</v>
      </c>
      <c r="M160" s="40"/>
    </row>
    <row r="161" customHeight="1" spans="1:13">
      <c r="A161" s="11">
        <v>158</v>
      </c>
      <c r="B161" s="17"/>
      <c r="C161" s="18"/>
      <c r="D161" s="32"/>
      <c r="E161" s="32"/>
      <c r="F161" s="31" t="s">
        <v>595</v>
      </c>
      <c r="G161" s="11" t="s">
        <v>596</v>
      </c>
      <c r="H161" s="16" t="s">
        <v>45</v>
      </c>
      <c r="I161" s="16" t="s">
        <v>597</v>
      </c>
      <c r="J161" s="24">
        <f t="shared" si="2"/>
        <v>77.9333333333333</v>
      </c>
      <c r="K161" s="25">
        <v>2</v>
      </c>
      <c r="L161" s="25" t="s">
        <v>22</v>
      </c>
      <c r="M161" s="40"/>
    </row>
    <row r="162" customHeight="1" spans="1:13">
      <c r="A162" s="11">
        <v>159</v>
      </c>
      <c r="B162" s="17"/>
      <c r="C162" s="18"/>
      <c r="D162" s="32"/>
      <c r="E162" s="32"/>
      <c r="F162" s="31" t="s">
        <v>598</v>
      </c>
      <c r="G162" s="11" t="s">
        <v>599</v>
      </c>
      <c r="H162" s="16" t="s">
        <v>177</v>
      </c>
      <c r="I162" s="16" t="s">
        <v>600</v>
      </c>
      <c r="J162" s="24">
        <f t="shared" si="2"/>
        <v>77.8733333333333</v>
      </c>
      <c r="K162" s="25">
        <v>3</v>
      </c>
      <c r="L162" s="25" t="s">
        <v>22</v>
      </c>
      <c r="M162" s="40"/>
    </row>
    <row r="163" customHeight="1" spans="1:13">
      <c r="A163" s="11">
        <v>160</v>
      </c>
      <c r="B163" s="17"/>
      <c r="C163" s="18"/>
      <c r="D163" s="32"/>
      <c r="E163" s="32"/>
      <c r="F163" s="31" t="s">
        <v>601</v>
      </c>
      <c r="G163" s="11" t="s">
        <v>602</v>
      </c>
      <c r="H163" s="16" t="s">
        <v>603</v>
      </c>
      <c r="I163" s="16" t="s">
        <v>604</v>
      </c>
      <c r="J163" s="24">
        <f t="shared" si="2"/>
        <v>76.4066666666667</v>
      </c>
      <c r="K163" s="25">
        <v>4</v>
      </c>
      <c r="L163" s="25" t="s">
        <v>22</v>
      </c>
      <c r="M163" s="40"/>
    </row>
    <row r="164" customHeight="1" spans="1:13">
      <c r="A164" s="11">
        <v>161</v>
      </c>
      <c r="B164" s="17"/>
      <c r="C164" s="18"/>
      <c r="D164" s="32"/>
      <c r="E164" s="32"/>
      <c r="F164" s="31" t="s">
        <v>605</v>
      </c>
      <c r="G164" s="11" t="s">
        <v>606</v>
      </c>
      <c r="H164" s="16" t="s">
        <v>554</v>
      </c>
      <c r="I164" s="16" t="s">
        <v>607</v>
      </c>
      <c r="J164" s="24">
        <f t="shared" si="2"/>
        <v>75.9</v>
      </c>
      <c r="K164" s="25">
        <v>5</v>
      </c>
      <c r="L164" s="25" t="s">
        <v>22</v>
      </c>
      <c r="M164" s="40"/>
    </row>
    <row r="165" customHeight="1" spans="1:13">
      <c r="A165" s="11">
        <v>162</v>
      </c>
      <c r="B165" s="17"/>
      <c r="C165" s="18"/>
      <c r="D165" s="32"/>
      <c r="E165" s="32"/>
      <c r="F165" s="31" t="s">
        <v>608</v>
      </c>
      <c r="G165" s="11" t="s">
        <v>609</v>
      </c>
      <c r="H165" s="16" t="s">
        <v>610</v>
      </c>
      <c r="I165" s="16" t="s">
        <v>611</v>
      </c>
      <c r="J165" s="24">
        <f t="shared" si="2"/>
        <v>73.9666666666667</v>
      </c>
      <c r="K165" s="25">
        <v>6</v>
      </c>
      <c r="L165" s="25" t="s">
        <v>22</v>
      </c>
      <c r="M165" s="40"/>
    </row>
    <row r="166" customHeight="1" spans="1:13">
      <c r="A166" s="11">
        <v>163</v>
      </c>
      <c r="B166" s="17"/>
      <c r="C166" s="18"/>
      <c r="D166" s="32"/>
      <c r="E166" s="32"/>
      <c r="F166" s="31" t="s">
        <v>612</v>
      </c>
      <c r="G166" s="11" t="s">
        <v>613</v>
      </c>
      <c r="H166" s="16" t="s">
        <v>614</v>
      </c>
      <c r="I166" s="16" t="s">
        <v>314</v>
      </c>
      <c r="J166" s="24">
        <f t="shared" si="2"/>
        <v>70.9733333333333</v>
      </c>
      <c r="K166" s="25">
        <v>7</v>
      </c>
      <c r="L166" s="25"/>
      <c r="M166" s="40"/>
    </row>
    <row r="167" customHeight="1" spans="1:13">
      <c r="A167" s="11">
        <v>164</v>
      </c>
      <c r="B167" s="17"/>
      <c r="C167" s="21"/>
      <c r="D167" s="33"/>
      <c r="E167" s="33"/>
      <c r="F167" s="31" t="s">
        <v>615</v>
      </c>
      <c r="G167" s="11" t="s">
        <v>616</v>
      </c>
      <c r="H167" s="16" t="s">
        <v>617</v>
      </c>
      <c r="I167" s="16" t="s">
        <v>86</v>
      </c>
      <c r="J167" s="24">
        <f t="shared" si="2"/>
        <v>70.87</v>
      </c>
      <c r="K167" s="25">
        <v>8</v>
      </c>
      <c r="L167" s="25"/>
      <c r="M167" s="40"/>
    </row>
    <row r="168" customHeight="1" spans="1:13">
      <c r="A168" s="11">
        <v>165</v>
      </c>
      <c r="B168" s="17"/>
      <c r="C168" s="13" t="s">
        <v>618</v>
      </c>
      <c r="D168" s="30" t="s">
        <v>619</v>
      </c>
      <c r="E168" s="30" t="s">
        <v>100</v>
      </c>
      <c r="F168" s="31" t="s">
        <v>620</v>
      </c>
      <c r="G168" s="11" t="s">
        <v>621</v>
      </c>
      <c r="H168" s="16" t="s">
        <v>77</v>
      </c>
      <c r="I168" s="16" t="s">
        <v>622</v>
      </c>
      <c r="J168" s="24">
        <f t="shared" si="2"/>
        <v>78.5466666666667</v>
      </c>
      <c r="K168" s="25">
        <v>1</v>
      </c>
      <c r="L168" s="25" t="s">
        <v>22</v>
      </c>
      <c r="M168" s="40"/>
    </row>
    <row r="169" customHeight="1" spans="1:13">
      <c r="A169" s="11">
        <v>166</v>
      </c>
      <c r="B169" s="17"/>
      <c r="C169" s="18"/>
      <c r="D169" s="32"/>
      <c r="E169" s="32"/>
      <c r="F169" s="31" t="s">
        <v>623</v>
      </c>
      <c r="G169" s="11" t="s">
        <v>624</v>
      </c>
      <c r="H169" s="16" t="s">
        <v>625</v>
      </c>
      <c r="I169" s="16" t="s">
        <v>626</v>
      </c>
      <c r="J169" s="24">
        <f t="shared" si="2"/>
        <v>77.6533333333333</v>
      </c>
      <c r="K169" s="25">
        <v>2</v>
      </c>
      <c r="L169" s="25" t="s">
        <v>22</v>
      </c>
      <c r="M169" s="40"/>
    </row>
    <row r="170" customHeight="1" spans="1:13">
      <c r="A170" s="11">
        <v>167</v>
      </c>
      <c r="B170" s="17"/>
      <c r="C170" s="18"/>
      <c r="D170" s="32"/>
      <c r="E170" s="32"/>
      <c r="F170" s="31" t="s">
        <v>627</v>
      </c>
      <c r="G170" s="11" t="s">
        <v>628</v>
      </c>
      <c r="H170" s="16" t="s">
        <v>252</v>
      </c>
      <c r="I170" s="16" t="s">
        <v>30</v>
      </c>
      <c r="J170" s="24">
        <f t="shared" si="2"/>
        <v>70.87</v>
      </c>
      <c r="K170" s="25">
        <v>3</v>
      </c>
      <c r="L170" s="25" t="s">
        <v>22</v>
      </c>
      <c r="M170" s="40"/>
    </row>
    <row r="171" customHeight="1" spans="1:13">
      <c r="A171" s="11">
        <v>168</v>
      </c>
      <c r="B171" s="17"/>
      <c r="C171" s="18"/>
      <c r="D171" s="32"/>
      <c r="E171" s="32"/>
      <c r="F171" s="31" t="s">
        <v>629</v>
      </c>
      <c r="G171" s="11" t="s">
        <v>630</v>
      </c>
      <c r="H171" s="16" t="s">
        <v>631</v>
      </c>
      <c r="I171" s="16" t="s">
        <v>632</v>
      </c>
      <c r="J171" s="24">
        <f t="shared" si="2"/>
        <v>67.25</v>
      </c>
      <c r="K171" s="25">
        <v>4</v>
      </c>
      <c r="L171" s="25" t="s">
        <v>22</v>
      </c>
      <c r="M171" s="40"/>
    </row>
    <row r="172" s="2" customFormat="1" customHeight="1" spans="1:13">
      <c r="A172" s="11">
        <v>169</v>
      </c>
      <c r="B172" s="17"/>
      <c r="C172" s="21"/>
      <c r="D172" s="33"/>
      <c r="E172" s="33"/>
      <c r="F172" s="31" t="s">
        <v>633</v>
      </c>
      <c r="G172" s="11" t="s">
        <v>634</v>
      </c>
      <c r="H172" s="16" t="s">
        <v>635</v>
      </c>
      <c r="I172" s="16" t="s">
        <v>636</v>
      </c>
      <c r="J172" s="24">
        <f t="shared" si="2"/>
        <v>57.66</v>
      </c>
      <c r="K172" s="25">
        <v>5</v>
      </c>
      <c r="L172" s="25" t="s">
        <v>22</v>
      </c>
      <c r="M172" s="40"/>
    </row>
    <row r="173" customHeight="1" spans="1:13">
      <c r="A173" s="11">
        <v>170</v>
      </c>
      <c r="B173" s="17"/>
      <c r="C173" s="13" t="s">
        <v>637</v>
      </c>
      <c r="D173" s="30" t="s">
        <v>638</v>
      </c>
      <c r="E173" s="30" t="s">
        <v>100</v>
      </c>
      <c r="F173" s="31" t="s">
        <v>639</v>
      </c>
      <c r="G173" s="11" t="s">
        <v>640</v>
      </c>
      <c r="H173" s="16" t="s">
        <v>641</v>
      </c>
      <c r="I173" s="16" t="s">
        <v>642</v>
      </c>
      <c r="J173" s="24">
        <f t="shared" si="2"/>
        <v>80.6266666666667</v>
      </c>
      <c r="K173" s="25">
        <v>1</v>
      </c>
      <c r="L173" s="25" t="s">
        <v>22</v>
      </c>
      <c r="M173" s="40"/>
    </row>
    <row r="174" customHeight="1" spans="1:13">
      <c r="A174" s="11">
        <v>171</v>
      </c>
      <c r="B174" s="17"/>
      <c r="C174" s="18"/>
      <c r="D174" s="32"/>
      <c r="E174" s="32"/>
      <c r="F174" s="31" t="s">
        <v>643</v>
      </c>
      <c r="G174" s="11" t="s">
        <v>644</v>
      </c>
      <c r="H174" s="16" t="s">
        <v>645</v>
      </c>
      <c r="I174" s="16" t="s">
        <v>273</v>
      </c>
      <c r="J174" s="24">
        <f t="shared" si="2"/>
        <v>71.5133333333333</v>
      </c>
      <c r="K174" s="25">
        <v>2</v>
      </c>
      <c r="L174" s="25" t="s">
        <v>22</v>
      </c>
      <c r="M174" s="40"/>
    </row>
    <row r="175" customHeight="1" spans="1:13">
      <c r="A175" s="11">
        <v>172</v>
      </c>
      <c r="B175" s="17"/>
      <c r="C175" s="21"/>
      <c r="D175" s="33"/>
      <c r="E175" s="33"/>
      <c r="F175" s="31" t="s">
        <v>646</v>
      </c>
      <c r="G175" s="11" t="s">
        <v>647</v>
      </c>
      <c r="H175" s="16" t="s">
        <v>648</v>
      </c>
      <c r="I175" s="16" t="s">
        <v>649</v>
      </c>
      <c r="J175" s="24">
        <f t="shared" si="2"/>
        <v>65.3766666666667</v>
      </c>
      <c r="K175" s="25">
        <v>3</v>
      </c>
      <c r="L175" s="25" t="s">
        <v>22</v>
      </c>
      <c r="M175" s="40"/>
    </row>
    <row r="176" customHeight="1" spans="1:13">
      <c r="A176" s="11">
        <v>173</v>
      </c>
      <c r="B176" s="17"/>
      <c r="C176" s="13" t="s">
        <v>650</v>
      </c>
      <c r="D176" s="30" t="s">
        <v>651</v>
      </c>
      <c r="E176" s="30" t="s">
        <v>100</v>
      </c>
      <c r="F176" s="31" t="s">
        <v>652</v>
      </c>
      <c r="G176" s="11" t="s">
        <v>653</v>
      </c>
      <c r="H176" s="16" t="s">
        <v>654</v>
      </c>
      <c r="I176" s="16" t="s">
        <v>655</v>
      </c>
      <c r="J176" s="24">
        <f t="shared" si="2"/>
        <v>83.2833333333333</v>
      </c>
      <c r="K176" s="25">
        <v>1</v>
      </c>
      <c r="L176" s="25" t="s">
        <v>22</v>
      </c>
      <c r="M176" s="40"/>
    </row>
    <row r="177" customHeight="1" spans="1:13">
      <c r="A177" s="11">
        <v>174</v>
      </c>
      <c r="B177" s="17"/>
      <c r="C177" s="18"/>
      <c r="D177" s="32"/>
      <c r="E177" s="32"/>
      <c r="F177" s="31" t="s">
        <v>656</v>
      </c>
      <c r="G177" s="11" t="s">
        <v>657</v>
      </c>
      <c r="H177" s="16" t="s">
        <v>546</v>
      </c>
      <c r="I177" s="16" t="s">
        <v>658</v>
      </c>
      <c r="J177" s="24">
        <f t="shared" si="2"/>
        <v>75.32</v>
      </c>
      <c r="K177" s="25">
        <v>2</v>
      </c>
      <c r="L177" s="25" t="s">
        <v>22</v>
      </c>
      <c r="M177" s="40"/>
    </row>
    <row r="178" customHeight="1" spans="1:13">
      <c r="A178" s="11">
        <v>175</v>
      </c>
      <c r="B178" s="17"/>
      <c r="C178" s="18"/>
      <c r="D178" s="32"/>
      <c r="E178" s="32"/>
      <c r="F178" s="31" t="s">
        <v>659</v>
      </c>
      <c r="G178" s="11" t="s">
        <v>660</v>
      </c>
      <c r="H178" s="16" t="s">
        <v>661</v>
      </c>
      <c r="I178" s="16" t="s">
        <v>662</v>
      </c>
      <c r="J178" s="24">
        <f t="shared" si="2"/>
        <v>72.2533333333333</v>
      </c>
      <c r="K178" s="25">
        <v>3</v>
      </c>
      <c r="L178" s="25" t="s">
        <v>22</v>
      </c>
      <c r="M178" s="40"/>
    </row>
    <row r="179" customHeight="1" spans="1:13">
      <c r="A179" s="11">
        <v>176</v>
      </c>
      <c r="B179" s="17"/>
      <c r="C179" s="18"/>
      <c r="D179" s="32"/>
      <c r="E179" s="32"/>
      <c r="F179" s="31" t="s">
        <v>663</v>
      </c>
      <c r="G179" s="11" t="s">
        <v>664</v>
      </c>
      <c r="H179" s="16" t="s">
        <v>665</v>
      </c>
      <c r="I179" s="16" t="s">
        <v>666</v>
      </c>
      <c r="J179" s="24">
        <f t="shared" si="2"/>
        <v>70.0466666666667</v>
      </c>
      <c r="K179" s="25">
        <v>4</v>
      </c>
      <c r="L179" s="25" t="s">
        <v>22</v>
      </c>
      <c r="M179" s="40"/>
    </row>
    <row r="180" customHeight="1" spans="1:13">
      <c r="A180" s="11">
        <v>177</v>
      </c>
      <c r="B180" s="17"/>
      <c r="C180" s="18"/>
      <c r="D180" s="32"/>
      <c r="E180" s="32"/>
      <c r="F180" s="31" t="s">
        <v>667</v>
      </c>
      <c r="G180" s="11" t="s">
        <v>668</v>
      </c>
      <c r="H180" s="16"/>
      <c r="I180" s="16"/>
      <c r="J180" s="24"/>
      <c r="K180" s="25"/>
      <c r="L180" s="25"/>
      <c r="M180" s="11" t="s">
        <v>65</v>
      </c>
    </row>
    <row r="181" customHeight="1" spans="1:13">
      <c r="A181" s="11">
        <v>178</v>
      </c>
      <c r="B181" s="17"/>
      <c r="C181" s="21"/>
      <c r="D181" s="33"/>
      <c r="E181" s="33"/>
      <c r="F181" s="31" t="s">
        <v>669</v>
      </c>
      <c r="G181" s="11" t="s">
        <v>670</v>
      </c>
      <c r="H181" s="16"/>
      <c r="I181" s="16"/>
      <c r="J181" s="24"/>
      <c r="K181" s="25"/>
      <c r="L181" s="25"/>
      <c r="M181" s="11" t="s">
        <v>65</v>
      </c>
    </row>
    <row r="182" customHeight="1" spans="1:13">
      <c r="A182" s="11">
        <v>179</v>
      </c>
      <c r="B182" s="20"/>
      <c r="C182" s="27" t="s">
        <v>671</v>
      </c>
      <c r="D182" s="34" t="s">
        <v>672</v>
      </c>
      <c r="E182" s="34" t="s">
        <v>17</v>
      </c>
      <c r="F182" s="31" t="s">
        <v>673</v>
      </c>
      <c r="G182" s="11" t="s">
        <v>674</v>
      </c>
      <c r="H182" s="16" t="s">
        <v>272</v>
      </c>
      <c r="I182" s="16" t="s">
        <v>675</v>
      </c>
      <c r="J182" s="24">
        <f t="shared" si="2"/>
        <v>82.47</v>
      </c>
      <c r="K182" s="25">
        <v>1</v>
      </c>
      <c r="L182" s="25" t="s">
        <v>22</v>
      </c>
      <c r="M182" s="40"/>
    </row>
    <row r="183" customHeight="1" spans="1:13">
      <c r="A183" s="11">
        <v>180</v>
      </c>
      <c r="B183" s="12" t="s">
        <v>676</v>
      </c>
      <c r="C183" s="13" t="s">
        <v>589</v>
      </c>
      <c r="D183" s="30" t="s">
        <v>677</v>
      </c>
      <c r="E183" s="30" t="s">
        <v>17</v>
      </c>
      <c r="F183" s="31" t="s">
        <v>678</v>
      </c>
      <c r="G183" s="11" t="s">
        <v>679</v>
      </c>
      <c r="H183" s="16" t="s">
        <v>344</v>
      </c>
      <c r="I183" s="16" t="s">
        <v>680</v>
      </c>
      <c r="J183" s="24">
        <f t="shared" si="2"/>
        <v>77.2666666666667</v>
      </c>
      <c r="K183" s="25">
        <v>1</v>
      </c>
      <c r="L183" s="25" t="s">
        <v>22</v>
      </c>
      <c r="M183" s="40"/>
    </row>
    <row r="184" customHeight="1" spans="1:13">
      <c r="A184" s="11">
        <v>181</v>
      </c>
      <c r="B184" s="17"/>
      <c r="C184" s="18"/>
      <c r="D184" s="32"/>
      <c r="E184" s="32"/>
      <c r="F184" s="31" t="s">
        <v>681</v>
      </c>
      <c r="G184" s="11" t="s">
        <v>682</v>
      </c>
      <c r="H184" s="16" t="s">
        <v>344</v>
      </c>
      <c r="I184" s="16" t="s">
        <v>683</v>
      </c>
      <c r="J184" s="24">
        <f t="shared" si="2"/>
        <v>77.1666666666667</v>
      </c>
      <c r="K184" s="25">
        <v>2</v>
      </c>
      <c r="L184" s="25" t="s">
        <v>22</v>
      </c>
      <c r="M184" s="40"/>
    </row>
    <row r="185" customHeight="1" spans="1:13">
      <c r="A185" s="11">
        <v>182</v>
      </c>
      <c r="B185" s="17"/>
      <c r="C185" s="21"/>
      <c r="D185" s="33"/>
      <c r="E185" s="33"/>
      <c r="F185" s="31" t="s">
        <v>684</v>
      </c>
      <c r="G185" s="11" t="s">
        <v>685</v>
      </c>
      <c r="H185" s="16" t="s">
        <v>413</v>
      </c>
      <c r="I185" s="16" t="s">
        <v>662</v>
      </c>
      <c r="J185" s="24">
        <f t="shared" si="2"/>
        <v>72.5033333333333</v>
      </c>
      <c r="K185" s="25">
        <v>3</v>
      </c>
      <c r="L185" s="25" t="s">
        <v>22</v>
      </c>
      <c r="M185" s="40"/>
    </row>
    <row r="186" customHeight="1" spans="1:13">
      <c r="A186" s="11">
        <v>183</v>
      </c>
      <c r="B186" s="17"/>
      <c r="C186" s="13" t="s">
        <v>686</v>
      </c>
      <c r="D186" s="30" t="s">
        <v>687</v>
      </c>
      <c r="E186" s="30" t="s">
        <v>17</v>
      </c>
      <c r="F186" s="31" t="s">
        <v>688</v>
      </c>
      <c r="G186" s="11" t="s">
        <v>689</v>
      </c>
      <c r="H186" s="16" t="s">
        <v>690</v>
      </c>
      <c r="I186" s="16" t="s">
        <v>655</v>
      </c>
      <c r="J186" s="24">
        <f t="shared" si="2"/>
        <v>79.7733333333333</v>
      </c>
      <c r="K186" s="25">
        <v>1</v>
      </c>
      <c r="L186" s="25" t="s">
        <v>22</v>
      </c>
      <c r="M186" s="40"/>
    </row>
    <row r="187" customHeight="1" spans="1:13">
      <c r="A187" s="11">
        <v>184</v>
      </c>
      <c r="B187" s="17"/>
      <c r="C187" s="18"/>
      <c r="D187" s="32"/>
      <c r="E187" s="32"/>
      <c r="F187" s="31" t="s">
        <v>691</v>
      </c>
      <c r="G187" s="11" t="s">
        <v>692</v>
      </c>
      <c r="H187" s="16" t="s">
        <v>693</v>
      </c>
      <c r="I187" s="16" t="s">
        <v>694</v>
      </c>
      <c r="J187" s="24">
        <f t="shared" si="2"/>
        <v>79.5466666666667</v>
      </c>
      <c r="K187" s="25">
        <v>2</v>
      </c>
      <c r="L187" s="25" t="s">
        <v>22</v>
      </c>
      <c r="M187" s="40"/>
    </row>
    <row r="188" customHeight="1" spans="1:13">
      <c r="A188" s="11">
        <v>185</v>
      </c>
      <c r="B188" s="17"/>
      <c r="C188" s="21"/>
      <c r="D188" s="33"/>
      <c r="E188" s="33"/>
      <c r="F188" s="31" t="s">
        <v>695</v>
      </c>
      <c r="G188" s="11" t="s">
        <v>696</v>
      </c>
      <c r="H188" s="16" t="s">
        <v>568</v>
      </c>
      <c r="I188" s="16" t="s">
        <v>368</v>
      </c>
      <c r="J188" s="24">
        <f t="shared" si="2"/>
        <v>67.8933333333333</v>
      </c>
      <c r="K188" s="25">
        <v>3</v>
      </c>
      <c r="L188" s="25" t="s">
        <v>22</v>
      </c>
      <c r="M188" s="40"/>
    </row>
    <row r="189" customHeight="1" spans="1:13">
      <c r="A189" s="11">
        <v>186</v>
      </c>
      <c r="B189" s="17"/>
      <c r="C189" s="13" t="s">
        <v>637</v>
      </c>
      <c r="D189" s="30" t="s">
        <v>697</v>
      </c>
      <c r="E189" s="30" t="s">
        <v>100</v>
      </c>
      <c r="F189" s="31" t="s">
        <v>698</v>
      </c>
      <c r="G189" s="11" t="s">
        <v>699</v>
      </c>
      <c r="H189" s="16" t="s">
        <v>551</v>
      </c>
      <c r="I189" s="16" t="s">
        <v>700</v>
      </c>
      <c r="J189" s="24">
        <f t="shared" si="2"/>
        <v>70.8933333333333</v>
      </c>
      <c r="K189" s="25">
        <v>1</v>
      </c>
      <c r="L189" s="25" t="s">
        <v>22</v>
      </c>
      <c r="M189" s="40"/>
    </row>
    <row r="190" customHeight="1" spans="1:13">
      <c r="A190" s="11">
        <v>187</v>
      </c>
      <c r="B190" s="17"/>
      <c r="C190" s="18"/>
      <c r="D190" s="32"/>
      <c r="E190" s="32"/>
      <c r="F190" s="31" t="s">
        <v>701</v>
      </c>
      <c r="G190" s="11" t="s">
        <v>702</v>
      </c>
      <c r="H190" s="16" t="s">
        <v>703</v>
      </c>
      <c r="I190" s="16" t="s">
        <v>704</v>
      </c>
      <c r="J190" s="24">
        <f t="shared" si="2"/>
        <v>70.3733333333333</v>
      </c>
      <c r="K190" s="25">
        <v>2</v>
      </c>
      <c r="L190" s="25" t="s">
        <v>22</v>
      </c>
      <c r="M190" s="40"/>
    </row>
    <row r="191" customHeight="1" spans="1:13">
      <c r="A191" s="11">
        <v>188</v>
      </c>
      <c r="B191" s="17"/>
      <c r="C191" s="18"/>
      <c r="D191" s="32"/>
      <c r="E191" s="32"/>
      <c r="F191" s="31" t="s">
        <v>705</v>
      </c>
      <c r="G191" s="11" t="s">
        <v>706</v>
      </c>
      <c r="H191" s="16" t="s">
        <v>33</v>
      </c>
      <c r="I191" s="16" t="s">
        <v>707</v>
      </c>
      <c r="J191" s="24">
        <f t="shared" si="2"/>
        <v>69.71</v>
      </c>
      <c r="K191" s="25">
        <v>3</v>
      </c>
      <c r="L191" s="25" t="s">
        <v>22</v>
      </c>
      <c r="M191" s="40"/>
    </row>
    <row r="192" customHeight="1" spans="1:13">
      <c r="A192" s="11">
        <v>189</v>
      </c>
      <c r="B192" s="20"/>
      <c r="C192" s="21"/>
      <c r="D192" s="33"/>
      <c r="E192" s="33"/>
      <c r="F192" s="31" t="s">
        <v>708</v>
      </c>
      <c r="G192" s="11" t="s">
        <v>709</v>
      </c>
      <c r="H192" s="16"/>
      <c r="I192" s="16"/>
      <c r="J192" s="24"/>
      <c r="K192" s="25"/>
      <c r="L192" s="25"/>
      <c r="M192" s="11" t="s">
        <v>65</v>
      </c>
    </row>
    <row r="193" customHeight="1" spans="1:13">
      <c r="A193" s="11">
        <v>190</v>
      </c>
      <c r="B193" s="12" t="s">
        <v>710</v>
      </c>
      <c r="C193" s="13" t="s">
        <v>589</v>
      </c>
      <c r="D193" s="30" t="s">
        <v>711</v>
      </c>
      <c r="E193" s="30" t="s">
        <v>17</v>
      </c>
      <c r="F193" s="31" t="s">
        <v>712</v>
      </c>
      <c r="G193" s="11" t="s">
        <v>713</v>
      </c>
      <c r="H193" s="16" t="s">
        <v>110</v>
      </c>
      <c r="I193" s="16" t="s">
        <v>273</v>
      </c>
      <c r="J193" s="24">
        <f t="shared" si="2"/>
        <v>77.8133333333333</v>
      </c>
      <c r="K193" s="25">
        <v>1</v>
      </c>
      <c r="L193" s="25" t="s">
        <v>22</v>
      </c>
      <c r="M193" s="40"/>
    </row>
    <row r="194" customHeight="1" spans="1:13">
      <c r="A194" s="11">
        <v>191</v>
      </c>
      <c r="B194" s="17"/>
      <c r="C194" s="18"/>
      <c r="D194" s="32"/>
      <c r="E194" s="32"/>
      <c r="F194" s="31" t="s">
        <v>714</v>
      </c>
      <c r="G194" s="11" t="s">
        <v>715</v>
      </c>
      <c r="H194" s="16" t="s">
        <v>127</v>
      </c>
      <c r="I194" s="16" t="s">
        <v>716</v>
      </c>
      <c r="J194" s="24">
        <f t="shared" si="2"/>
        <v>77.7433333333333</v>
      </c>
      <c r="K194" s="25">
        <v>2</v>
      </c>
      <c r="L194" s="25" t="s">
        <v>22</v>
      </c>
      <c r="M194" s="40"/>
    </row>
    <row r="195" customHeight="1" spans="1:13">
      <c r="A195" s="11">
        <v>192</v>
      </c>
      <c r="B195" s="17"/>
      <c r="C195" s="18"/>
      <c r="D195" s="32"/>
      <c r="E195" s="32"/>
      <c r="F195" s="31" t="s">
        <v>717</v>
      </c>
      <c r="G195" s="11" t="s">
        <v>718</v>
      </c>
      <c r="H195" s="16" t="s">
        <v>201</v>
      </c>
      <c r="I195" s="16" t="s">
        <v>74</v>
      </c>
      <c r="J195" s="24">
        <f t="shared" si="2"/>
        <v>69.47</v>
      </c>
      <c r="K195" s="25">
        <v>3</v>
      </c>
      <c r="L195" s="25" t="s">
        <v>22</v>
      </c>
      <c r="M195" s="40"/>
    </row>
    <row r="196" customHeight="1" spans="1:13">
      <c r="A196" s="11">
        <v>193</v>
      </c>
      <c r="B196" s="17"/>
      <c r="C196" s="21"/>
      <c r="D196" s="33"/>
      <c r="E196" s="33"/>
      <c r="F196" s="31" t="s">
        <v>719</v>
      </c>
      <c r="G196" s="11" t="s">
        <v>720</v>
      </c>
      <c r="H196" s="16"/>
      <c r="I196" s="16"/>
      <c r="J196" s="24"/>
      <c r="K196" s="25"/>
      <c r="L196" s="25"/>
      <c r="M196" s="11" t="s">
        <v>65</v>
      </c>
    </row>
    <row r="197" customHeight="1" spans="1:13">
      <c r="A197" s="11">
        <v>194</v>
      </c>
      <c r="B197" s="17"/>
      <c r="C197" s="13" t="s">
        <v>721</v>
      </c>
      <c r="D197" s="30" t="s">
        <v>722</v>
      </c>
      <c r="E197" s="30" t="s">
        <v>17</v>
      </c>
      <c r="F197" s="31" t="s">
        <v>723</v>
      </c>
      <c r="G197" s="11" t="s">
        <v>724</v>
      </c>
      <c r="H197" s="16" t="s">
        <v>20</v>
      </c>
      <c r="I197" s="16" t="s">
        <v>725</v>
      </c>
      <c r="J197" s="24">
        <f t="shared" ref="J197:J258" si="3">(H197+I197)/3</f>
        <v>81.5733333333333</v>
      </c>
      <c r="K197" s="25">
        <v>1</v>
      </c>
      <c r="L197" s="25" t="s">
        <v>22</v>
      </c>
      <c r="M197" s="40"/>
    </row>
    <row r="198" customHeight="1" spans="1:13">
      <c r="A198" s="11">
        <v>195</v>
      </c>
      <c r="B198" s="17"/>
      <c r="C198" s="18"/>
      <c r="D198" s="32"/>
      <c r="E198" s="32"/>
      <c r="F198" s="31" t="s">
        <v>726</v>
      </c>
      <c r="G198" s="11" t="s">
        <v>727</v>
      </c>
      <c r="H198" s="16" t="s">
        <v>728</v>
      </c>
      <c r="I198" s="16" t="s">
        <v>729</v>
      </c>
      <c r="J198" s="24">
        <f t="shared" si="3"/>
        <v>81.2466666666667</v>
      </c>
      <c r="K198" s="25">
        <v>2</v>
      </c>
      <c r="L198" s="25" t="s">
        <v>22</v>
      </c>
      <c r="M198" s="40"/>
    </row>
    <row r="199" customHeight="1" spans="1:13">
      <c r="A199" s="11">
        <v>196</v>
      </c>
      <c r="B199" s="17"/>
      <c r="C199" s="18"/>
      <c r="D199" s="32"/>
      <c r="E199" s="32"/>
      <c r="F199" s="31" t="s">
        <v>730</v>
      </c>
      <c r="G199" s="11" t="s">
        <v>731</v>
      </c>
      <c r="H199" s="16" t="s">
        <v>506</v>
      </c>
      <c r="I199" s="16" t="s">
        <v>607</v>
      </c>
      <c r="J199" s="24">
        <f t="shared" si="3"/>
        <v>79.82</v>
      </c>
      <c r="K199" s="25">
        <v>3</v>
      </c>
      <c r="L199" s="25" t="s">
        <v>22</v>
      </c>
      <c r="M199" s="40"/>
    </row>
    <row r="200" customHeight="1" spans="1:13">
      <c r="A200" s="11">
        <v>197</v>
      </c>
      <c r="B200" s="17"/>
      <c r="C200" s="18"/>
      <c r="D200" s="32"/>
      <c r="E200" s="32"/>
      <c r="F200" s="31" t="s">
        <v>732</v>
      </c>
      <c r="G200" s="11" t="s">
        <v>733</v>
      </c>
      <c r="H200" s="16" t="s">
        <v>515</v>
      </c>
      <c r="I200" s="16" t="s">
        <v>734</v>
      </c>
      <c r="J200" s="24">
        <f t="shared" si="3"/>
        <v>79.36</v>
      </c>
      <c r="K200" s="25">
        <v>4</v>
      </c>
      <c r="L200" s="25"/>
      <c r="M200" s="40"/>
    </row>
    <row r="201" customHeight="1" spans="1:13">
      <c r="A201" s="11">
        <v>198</v>
      </c>
      <c r="B201" s="17"/>
      <c r="C201" s="18"/>
      <c r="D201" s="32"/>
      <c r="E201" s="32"/>
      <c r="F201" s="31" t="s">
        <v>735</v>
      </c>
      <c r="G201" s="11" t="s">
        <v>736</v>
      </c>
      <c r="H201" s="16" t="s">
        <v>352</v>
      </c>
      <c r="I201" s="16" t="s">
        <v>737</v>
      </c>
      <c r="J201" s="24">
        <f t="shared" si="3"/>
        <v>79.0166666666667</v>
      </c>
      <c r="K201" s="25">
        <v>5</v>
      </c>
      <c r="L201" s="25"/>
      <c r="M201" s="40"/>
    </row>
    <row r="202" customHeight="1" spans="1:13">
      <c r="A202" s="11">
        <v>199</v>
      </c>
      <c r="B202" s="17"/>
      <c r="C202" s="18"/>
      <c r="D202" s="32"/>
      <c r="E202" s="32"/>
      <c r="F202" s="31" t="s">
        <v>738</v>
      </c>
      <c r="G202" s="11" t="s">
        <v>739</v>
      </c>
      <c r="H202" s="16" t="s">
        <v>352</v>
      </c>
      <c r="I202" s="16" t="s">
        <v>740</v>
      </c>
      <c r="J202" s="24">
        <f t="shared" si="3"/>
        <v>77.5166666666667</v>
      </c>
      <c r="K202" s="25">
        <v>6</v>
      </c>
      <c r="L202" s="25"/>
      <c r="M202" s="40"/>
    </row>
    <row r="203" customHeight="1" spans="1:13">
      <c r="A203" s="11">
        <v>200</v>
      </c>
      <c r="B203" s="17"/>
      <c r="C203" s="18"/>
      <c r="D203" s="32"/>
      <c r="E203" s="32"/>
      <c r="F203" s="31" t="s">
        <v>741</v>
      </c>
      <c r="G203" s="11" t="s">
        <v>742</v>
      </c>
      <c r="H203" s="16" t="s">
        <v>89</v>
      </c>
      <c r="I203" s="16" t="s">
        <v>743</v>
      </c>
      <c r="J203" s="24">
        <f t="shared" si="3"/>
        <v>73.0633333333333</v>
      </c>
      <c r="K203" s="25">
        <v>7</v>
      </c>
      <c r="L203" s="25"/>
      <c r="M203" s="40"/>
    </row>
    <row r="204" customHeight="1" spans="1:13">
      <c r="A204" s="11">
        <v>201</v>
      </c>
      <c r="B204" s="17"/>
      <c r="C204" s="21"/>
      <c r="D204" s="33"/>
      <c r="E204" s="33"/>
      <c r="F204" s="31" t="s">
        <v>744</v>
      </c>
      <c r="G204" s="11" t="s">
        <v>745</v>
      </c>
      <c r="H204" s="16" t="s">
        <v>661</v>
      </c>
      <c r="I204" s="16" t="s">
        <v>746</v>
      </c>
      <c r="J204" s="24">
        <f t="shared" si="3"/>
        <v>66.8533333333333</v>
      </c>
      <c r="K204" s="25">
        <v>8</v>
      </c>
      <c r="L204" s="25"/>
      <c r="M204" s="40"/>
    </row>
    <row r="205" customHeight="1" spans="1:13">
      <c r="A205" s="11">
        <v>202</v>
      </c>
      <c r="B205" s="17"/>
      <c r="C205" s="27" t="s">
        <v>618</v>
      </c>
      <c r="D205" s="34" t="str">
        <f>"200506140303"</f>
        <v>200506140303</v>
      </c>
      <c r="E205" s="34" t="s">
        <v>17</v>
      </c>
      <c r="F205" s="31" t="str">
        <f>"何威"</f>
        <v>何威</v>
      </c>
      <c r="G205" s="11" t="s">
        <v>747</v>
      </c>
      <c r="H205" s="16" t="s">
        <v>424</v>
      </c>
      <c r="I205" s="16" t="s">
        <v>748</v>
      </c>
      <c r="J205" s="24">
        <f t="shared" si="3"/>
        <v>75.5033333333333</v>
      </c>
      <c r="K205" s="25">
        <v>1</v>
      </c>
      <c r="L205" s="25" t="s">
        <v>22</v>
      </c>
      <c r="M205" s="40"/>
    </row>
    <row r="206" customHeight="1" spans="1:13">
      <c r="A206" s="11">
        <v>203</v>
      </c>
      <c r="B206" s="17"/>
      <c r="C206" s="13" t="s">
        <v>637</v>
      </c>
      <c r="D206" s="30" t="s">
        <v>749</v>
      </c>
      <c r="E206" s="30" t="s">
        <v>17</v>
      </c>
      <c r="F206" s="31" t="s">
        <v>750</v>
      </c>
      <c r="G206" s="11" t="s">
        <v>751</v>
      </c>
      <c r="H206" s="16" t="s">
        <v>297</v>
      </c>
      <c r="I206" s="16" t="s">
        <v>752</v>
      </c>
      <c r="J206" s="24">
        <f t="shared" si="3"/>
        <v>74.1066666666667</v>
      </c>
      <c r="K206" s="25">
        <v>1</v>
      </c>
      <c r="L206" s="25" t="s">
        <v>22</v>
      </c>
      <c r="M206" s="40"/>
    </row>
    <row r="207" customHeight="1" spans="1:13">
      <c r="A207" s="11">
        <v>204</v>
      </c>
      <c r="B207" s="17"/>
      <c r="C207" s="21"/>
      <c r="D207" s="33"/>
      <c r="E207" s="33"/>
      <c r="F207" s="31" t="s">
        <v>753</v>
      </c>
      <c r="G207" s="11" t="s">
        <v>754</v>
      </c>
      <c r="H207" s="16" t="s">
        <v>665</v>
      </c>
      <c r="I207" s="16" t="s">
        <v>755</v>
      </c>
      <c r="J207" s="24">
        <f t="shared" si="3"/>
        <v>66.78</v>
      </c>
      <c r="K207" s="25">
        <v>2</v>
      </c>
      <c r="L207" s="25" t="s">
        <v>22</v>
      </c>
      <c r="M207" s="40"/>
    </row>
    <row r="208" customHeight="1" spans="1:13">
      <c r="A208" s="11">
        <v>205</v>
      </c>
      <c r="B208" s="17"/>
      <c r="C208" s="27" t="s">
        <v>650</v>
      </c>
      <c r="D208" s="34" t="s">
        <v>756</v>
      </c>
      <c r="E208" s="34" t="s">
        <v>17</v>
      </c>
      <c r="F208" s="31" t="s">
        <v>757</v>
      </c>
      <c r="G208" s="11" t="s">
        <v>758</v>
      </c>
      <c r="H208" s="16" t="s">
        <v>583</v>
      </c>
      <c r="I208" s="16" t="s">
        <v>38</v>
      </c>
      <c r="J208" s="24">
        <f t="shared" si="3"/>
        <v>74.3433333333333</v>
      </c>
      <c r="K208" s="25">
        <v>1</v>
      </c>
      <c r="L208" s="25" t="s">
        <v>22</v>
      </c>
      <c r="M208" s="40"/>
    </row>
    <row r="209" customHeight="1" spans="1:13">
      <c r="A209" s="11">
        <v>206</v>
      </c>
      <c r="B209" s="17"/>
      <c r="C209" s="13" t="s">
        <v>759</v>
      </c>
      <c r="D209" s="30" t="s">
        <v>760</v>
      </c>
      <c r="E209" s="30" t="s">
        <v>17</v>
      </c>
      <c r="F209" s="31" t="s">
        <v>761</v>
      </c>
      <c r="G209" s="11" t="s">
        <v>762</v>
      </c>
      <c r="H209" s="16" t="s">
        <v>763</v>
      </c>
      <c r="I209" s="16" t="s">
        <v>764</v>
      </c>
      <c r="J209" s="24">
        <f t="shared" si="3"/>
        <v>85.2266666666667</v>
      </c>
      <c r="K209" s="25">
        <v>1</v>
      </c>
      <c r="L209" s="25" t="s">
        <v>22</v>
      </c>
      <c r="M209" s="40"/>
    </row>
    <row r="210" customHeight="1" spans="1:13">
      <c r="A210" s="11">
        <v>207</v>
      </c>
      <c r="B210" s="17"/>
      <c r="C210" s="21"/>
      <c r="D210" s="33"/>
      <c r="E210" s="33"/>
      <c r="F210" s="31" t="s">
        <v>765</v>
      </c>
      <c r="G210" s="11" t="s">
        <v>766</v>
      </c>
      <c r="H210" s="16" t="s">
        <v>163</v>
      </c>
      <c r="I210" s="16" t="s">
        <v>767</v>
      </c>
      <c r="J210" s="24">
        <f t="shared" si="3"/>
        <v>75.2933333333333</v>
      </c>
      <c r="K210" s="25">
        <v>2</v>
      </c>
      <c r="L210" s="25" t="s">
        <v>22</v>
      </c>
      <c r="M210" s="40"/>
    </row>
    <row r="211" customHeight="1" spans="1:13">
      <c r="A211" s="11">
        <v>208</v>
      </c>
      <c r="B211" s="17"/>
      <c r="C211" s="13" t="s">
        <v>671</v>
      </c>
      <c r="D211" s="30" t="s">
        <v>768</v>
      </c>
      <c r="E211" s="30" t="s">
        <v>17</v>
      </c>
      <c r="F211" s="31" t="s">
        <v>769</v>
      </c>
      <c r="G211" s="11" t="s">
        <v>770</v>
      </c>
      <c r="H211" s="16" t="s">
        <v>771</v>
      </c>
      <c r="I211" s="16" t="s">
        <v>772</v>
      </c>
      <c r="J211" s="24">
        <f t="shared" si="3"/>
        <v>80.71</v>
      </c>
      <c r="K211" s="25">
        <v>1</v>
      </c>
      <c r="L211" s="25" t="s">
        <v>22</v>
      </c>
      <c r="M211" s="40"/>
    </row>
    <row r="212" customHeight="1" spans="1:13">
      <c r="A212" s="11">
        <v>209</v>
      </c>
      <c r="B212" s="20"/>
      <c r="C212" s="21"/>
      <c r="D212" s="33"/>
      <c r="E212" s="33"/>
      <c r="F212" s="31" t="s">
        <v>773</v>
      </c>
      <c r="G212" s="11" t="s">
        <v>774</v>
      </c>
      <c r="H212" s="16" t="s">
        <v>775</v>
      </c>
      <c r="I212" s="16" t="s">
        <v>157</v>
      </c>
      <c r="J212" s="24">
        <f t="shared" si="3"/>
        <v>70.1833333333333</v>
      </c>
      <c r="K212" s="25">
        <v>2</v>
      </c>
      <c r="L212" s="25" t="s">
        <v>22</v>
      </c>
      <c r="M212" s="40"/>
    </row>
    <row r="213" customHeight="1" spans="1:13">
      <c r="A213" s="11">
        <v>210</v>
      </c>
      <c r="B213" s="12" t="s">
        <v>776</v>
      </c>
      <c r="C213" s="13" t="s">
        <v>686</v>
      </c>
      <c r="D213" s="30" t="s">
        <v>777</v>
      </c>
      <c r="E213" s="30" t="s">
        <v>17</v>
      </c>
      <c r="F213" s="31" t="s">
        <v>778</v>
      </c>
      <c r="G213" s="11" t="s">
        <v>779</v>
      </c>
      <c r="H213" s="16" t="s">
        <v>734</v>
      </c>
      <c r="I213" s="16" t="s">
        <v>400</v>
      </c>
      <c r="J213" s="24">
        <f t="shared" si="3"/>
        <v>79.4</v>
      </c>
      <c r="K213" s="25">
        <v>1</v>
      </c>
      <c r="L213" s="25" t="s">
        <v>22</v>
      </c>
      <c r="M213" s="40"/>
    </row>
    <row r="214" customHeight="1" spans="1:13">
      <c r="A214" s="11">
        <v>211</v>
      </c>
      <c r="B214" s="17"/>
      <c r="C214" s="18"/>
      <c r="D214" s="32"/>
      <c r="E214" s="32"/>
      <c r="F214" s="31" t="s">
        <v>780</v>
      </c>
      <c r="G214" s="11" t="s">
        <v>781</v>
      </c>
      <c r="H214" s="16" t="s">
        <v>344</v>
      </c>
      <c r="I214" s="16" t="s">
        <v>642</v>
      </c>
      <c r="J214" s="24">
        <f t="shared" si="3"/>
        <v>78.6666666666667</v>
      </c>
      <c r="K214" s="25">
        <v>2</v>
      </c>
      <c r="L214" s="25" t="s">
        <v>22</v>
      </c>
      <c r="M214" s="40"/>
    </row>
    <row r="215" customHeight="1" spans="1:13">
      <c r="A215" s="11">
        <v>212</v>
      </c>
      <c r="B215" s="17"/>
      <c r="C215" s="18"/>
      <c r="D215" s="32"/>
      <c r="E215" s="32"/>
      <c r="F215" s="31" t="s">
        <v>782</v>
      </c>
      <c r="G215" s="11" t="s">
        <v>783</v>
      </c>
      <c r="H215" s="16" t="s">
        <v>344</v>
      </c>
      <c r="I215" s="16" t="s">
        <v>784</v>
      </c>
      <c r="J215" s="24">
        <f t="shared" si="3"/>
        <v>76.7333333333333</v>
      </c>
      <c r="K215" s="25">
        <v>3</v>
      </c>
      <c r="L215" s="25" t="s">
        <v>22</v>
      </c>
      <c r="M215" s="40"/>
    </row>
    <row r="216" customHeight="1" spans="1:13">
      <c r="A216" s="11">
        <v>213</v>
      </c>
      <c r="B216" s="17"/>
      <c r="C216" s="18"/>
      <c r="D216" s="32"/>
      <c r="E216" s="32"/>
      <c r="F216" s="31" t="s">
        <v>785</v>
      </c>
      <c r="G216" s="11" t="s">
        <v>786</v>
      </c>
      <c r="H216" s="16" t="s">
        <v>138</v>
      </c>
      <c r="I216" s="16" t="s">
        <v>787</v>
      </c>
      <c r="J216" s="24">
        <f t="shared" si="3"/>
        <v>76.3666666666667</v>
      </c>
      <c r="K216" s="25">
        <v>4</v>
      </c>
      <c r="L216" s="25"/>
      <c r="M216" s="40"/>
    </row>
    <row r="217" customHeight="1" spans="1:13">
      <c r="A217" s="11">
        <v>214</v>
      </c>
      <c r="B217" s="17"/>
      <c r="C217" s="18"/>
      <c r="D217" s="32"/>
      <c r="E217" s="32"/>
      <c r="F217" s="31" t="s">
        <v>788</v>
      </c>
      <c r="G217" s="11" t="s">
        <v>789</v>
      </c>
      <c r="H217" s="16" t="s">
        <v>790</v>
      </c>
      <c r="I217" s="16" t="s">
        <v>50</v>
      </c>
      <c r="J217" s="24">
        <f t="shared" si="3"/>
        <v>64.83</v>
      </c>
      <c r="K217" s="25">
        <v>5</v>
      </c>
      <c r="L217" s="25"/>
      <c r="M217" s="40"/>
    </row>
    <row r="218" customHeight="1" spans="1:13">
      <c r="A218" s="11">
        <v>215</v>
      </c>
      <c r="B218" s="17"/>
      <c r="C218" s="21"/>
      <c r="D218" s="33"/>
      <c r="E218" s="33"/>
      <c r="F218" s="31" t="s">
        <v>791</v>
      </c>
      <c r="G218" s="11" t="s">
        <v>792</v>
      </c>
      <c r="H218" s="16"/>
      <c r="I218" s="16"/>
      <c r="J218" s="24"/>
      <c r="K218" s="25"/>
      <c r="L218" s="25"/>
      <c r="M218" s="11" t="s">
        <v>65</v>
      </c>
    </row>
    <row r="219" customHeight="1" spans="1:13">
      <c r="A219" s="11">
        <v>216</v>
      </c>
      <c r="B219" s="17"/>
      <c r="C219" s="27" t="s">
        <v>618</v>
      </c>
      <c r="D219" s="34" t="str">
        <f>"200506140402"</f>
        <v>200506140402</v>
      </c>
      <c r="E219" s="34" t="s">
        <v>17</v>
      </c>
      <c r="F219" s="31" t="str">
        <f>"王寒清"</f>
        <v>王寒清</v>
      </c>
      <c r="G219" s="11" t="s">
        <v>793</v>
      </c>
      <c r="H219" s="16" t="s">
        <v>359</v>
      </c>
      <c r="I219" s="16" t="s">
        <v>794</v>
      </c>
      <c r="J219" s="24">
        <f t="shared" si="3"/>
        <v>71.84</v>
      </c>
      <c r="K219" s="25">
        <v>1</v>
      </c>
      <c r="L219" s="25" t="s">
        <v>22</v>
      </c>
      <c r="M219" s="40"/>
    </row>
    <row r="220" customHeight="1" spans="1:13">
      <c r="A220" s="11">
        <v>217</v>
      </c>
      <c r="B220" s="17"/>
      <c r="C220" s="27" t="s">
        <v>637</v>
      </c>
      <c r="D220" s="34" t="s">
        <v>795</v>
      </c>
      <c r="E220" s="34" t="s">
        <v>17</v>
      </c>
      <c r="F220" s="31" t="s">
        <v>796</v>
      </c>
      <c r="G220" s="11" t="s">
        <v>797</v>
      </c>
      <c r="H220" s="16" t="s">
        <v>272</v>
      </c>
      <c r="I220" s="16" t="s">
        <v>798</v>
      </c>
      <c r="J220" s="24">
        <f t="shared" si="3"/>
        <v>75.9366666666667</v>
      </c>
      <c r="K220" s="25">
        <v>1</v>
      </c>
      <c r="L220" s="25" t="s">
        <v>22</v>
      </c>
      <c r="M220" s="40"/>
    </row>
    <row r="221" customHeight="1" spans="1:13">
      <c r="A221" s="11">
        <v>218</v>
      </c>
      <c r="B221" s="17"/>
      <c r="C221" s="27" t="s">
        <v>650</v>
      </c>
      <c r="D221" s="34" t="str">
        <f>"200506140404"</f>
        <v>200506140404</v>
      </c>
      <c r="E221" s="34" t="s">
        <v>17</v>
      </c>
      <c r="F221" s="31" t="str">
        <f>"王梦田"</f>
        <v>王梦田</v>
      </c>
      <c r="G221" s="11" t="s">
        <v>799</v>
      </c>
      <c r="H221" s="16" t="s">
        <v>800</v>
      </c>
      <c r="I221" s="16" t="s">
        <v>801</v>
      </c>
      <c r="J221" s="24">
        <f t="shared" si="3"/>
        <v>73.93</v>
      </c>
      <c r="K221" s="25">
        <v>1</v>
      </c>
      <c r="L221" s="25" t="s">
        <v>22</v>
      </c>
      <c r="M221" s="40"/>
    </row>
    <row r="222" customHeight="1" spans="1:13">
      <c r="A222" s="11">
        <v>219</v>
      </c>
      <c r="B222" s="17"/>
      <c r="C222" s="13" t="s">
        <v>759</v>
      </c>
      <c r="D222" s="30" t="s">
        <v>802</v>
      </c>
      <c r="E222" s="30" t="s">
        <v>17</v>
      </c>
      <c r="F222" s="31" t="s">
        <v>803</v>
      </c>
      <c r="G222" s="11" t="s">
        <v>804</v>
      </c>
      <c r="H222" s="16" t="s">
        <v>20</v>
      </c>
      <c r="I222" s="16" t="s">
        <v>801</v>
      </c>
      <c r="J222" s="24">
        <f t="shared" si="3"/>
        <v>82.44</v>
      </c>
      <c r="K222" s="25">
        <v>1</v>
      </c>
      <c r="L222" s="25" t="s">
        <v>22</v>
      </c>
      <c r="M222" s="40"/>
    </row>
    <row r="223" customHeight="1" spans="1:13">
      <c r="A223" s="11">
        <v>220</v>
      </c>
      <c r="B223" s="17"/>
      <c r="C223" s="18"/>
      <c r="D223" s="32"/>
      <c r="E223" s="32"/>
      <c r="F223" s="31" t="s">
        <v>805</v>
      </c>
      <c r="G223" s="11" t="s">
        <v>806</v>
      </c>
      <c r="H223" s="16" t="s">
        <v>197</v>
      </c>
      <c r="I223" s="16" t="s">
        <v>807</v>
      </c>
      <c r="J223" s="24">
        <f t="shared" si="3"/>
        <v>77.4166666666667</v>
      </c>
      <c r="K223" s="25">
        <v>2</v>
      </c>
      <c r="L223" s="25" t="s">
        <v>22</v>
      </c>
      <c r="M223" s="40"/>
    </row>
    <row r="224" customHeight="1" spans="1:13">
      <c r="A224" s="11">
        <v>221</v>
      </c>
      <c r="B224" s="17"/>
      <c r="C224" s="18"/>
      <c r="D224" s="32"/>
      <c r="E224" s="32"/>
      <c r="F224" s="31" t="s">
        <v>808</v>
      </c>
      <c r="G224" s="11" t="s">
        <v>809</v>
      </c>
      <c r="H224" s="16" t="s">
        <v>810</v>
      </c>
      <c r="I224" s="16" t="s">
        <v>58</v>
      </c>
      <c r="J224" s="24">
        <f t="shared" si="3"/>
        <v>76.0933333333333</v>
      </c>
      <c r="K224" s="25">
        <v>3</v>
      </c>
      <c r="L224" s="25" t="s">
        <v>22</v>
      </c>
      <c r="M224" s="40"/>
    </row>
    <row r="225" customHeight="1" spans="1:13">
      <c r="A225" s="11">
        <v>222</v>
      </c>
      <c r="B225" s="17"/>
      <c r="C225" s="21"/>
      <c r="D225" s="33"/>
      <c r="E225" s="33"/>
      <c r="F225" s="31" t="s">
        <v>811</v>
      </c>
      <c r="G225" s="11" t="s">
        <v>812</v>
      </c>
      <c r="H225" s="16" t="s">
        <v>252</v>
      </c>
      <c r="I225" s="16" t="s">
        <v>683</v>
      </c>
      <c r="J225" s="24">
        <f t="shared" si="3"/>
        <v>74.7366666666667</v>
      </c>
      <c r="K225" s="25">
        <v>4</v>
      </c>
      <c r="L225" s="25"/>
      <c r="M225" s="40"/>
    </row>
    <row r="226" customHeight="1" spans="1:13">
      <c r="A226" s="11">
        <v>223</v>
      </c>
      <c r="B226" s="17"/>
      <c r="C226" s="13" t="s">
        <v>671</v>
      </c>
      <c r="D226" s="30" t="s">
        <v>813</v>
      </c>
      <c r="E226" s="30" t="s">
        <v>17</v>
      </c>
      <c r="F226" s="31" t="s">
        <v>814</v>
      </c>
      <c r="G226" s="11" t="s">
        <v>815</v>
      </c>
      <c r="H226" s="16" t="s">
        <v>568</v>
      </c>
      <c r="I226" s="16" t="s">
        <v>816</v>
      </c>
      <c r="J226" s="24">
        <f t="shared" si="3"/>
        <v>79.5933333333333</v>
      </c>
      <c r="K226" s="25">
        <v>1</v>
      </c>
      <c r="L226" s="25" t="s">
        <v>22</v>
      </c>
      <c r="M226" s="40"/>
    </row>
    <row r="227" customHeight="1" spans="1:13">
      <c r="A227" s="11">
        <v>224</v>
      </c>
      <c r="B227" s="17"/>
      <c r="C227" s="21"/>
      <c r="D227" s="33"/>
      <c r="E227" s="33"/>
      <c r="F227" s="31" t="s">
        <v>817</v>
      </c>
      <c r="G227" s="11" t="s">
        <v>818</v>
      </c>
      <c r="H227" s="16" t="s">
        <v>127</v>
      </c>
      <c r="I227" s="16" t="s">
        <v>86</v>
      </c>
      <c r="J227" s="24">
        <f t="shared" si="3"/>
        <v>76.01</v>
      </c>
      <c r="K227" s="25">
        <v>2</v>
      </c>
      <c r="L227" s="25" t="s">
        <v>22</v>
      </c>
      <c r="M227" s="40"/>
    </row>
    <row r="228" customHeight="1" spans="1:13">
      <c r="A228" s="11">
        <v>225</v>
      </c>
      <c r="B228" s="17"/>
      <c r="C228" s="13" t="s">
        <v>819</v>
      </c>
      <c r="D228" s="30" t="s">
        <v>820</v>
      </c>
      <c r="E228" s="30" t="s">
        <v>17</v>
      </c>
      <c r="F228" s="31" t="s">
        <v>821</v>
      </c>
      <c r="G228" s="11" t="s">
        <v>822</v>
      </c>
      <c r="H228" s="16" t="s">
        <v>265</v>
      </c>
      <c r="I228" s="16" t="s">
        <v>823</v>
      </c>
      <c r="J228" s="24">
        <f t="shared" si="3"/>
        <v>77.5566666666667</v>
      </c>
      <c r="K228" s="25">
        <v>1</v>
      </c>
      <c r="L228" s="25" t="s">
        <v>22</v>
      </c>
      <c r="M228" s="40"/>
    </row>
    <row r="229" customHeight="1" spans="1:13">
      <c r="A229" s="11">
        <v>226</v>
      </c>
      <c r="B229" s="17"/>
      <c r="C229" s="18"/>
      <c r="D229" s="32"/>
      <c r="E229" s="32"/>
      <c r="F229" s="31" t="s">
        <v>824</v>
      </c>
      <c r="G229" s="11" t="s">
        <v>825</v>
      </c>
      <c r="H229" s="16" t="s">
        <v>121</v>
      </c>
      <c r="I229" s="16" t="s">
        <v>683</v>
      </c>
      <c r="J229" s="24">
        <f t="shared" si="3"/>
        <v>76.1166666666667</v>
      </c>
      <c r="K229" s="25">
        <v>2</v>
      </c>
      <c r="L229" s="25" t="s">
        <v>22</v>
      </c>
      <c r="M229" s="40"/>
    </row>
    <row r="230" customHeight="1" spans="1:13">
      <c r="A230" s="11">
        <v>227</v>
      </c>
      <c r="B230" s="17"/>
      <c r="C230" s="18"/>
      <c r="D230" s="32"/>
      <c r="E230" s="32"/>
      <c r="F230" s="31" t="s">
        <v>826</v>
      </c>
      <c r="G230" s="11" t="s">
        <v>827</v>
      </c>
      <c r="H230" s="16" t="s">
        <v>574</v>
      </c>
      <c r="I230" s="16" t="s">
        <v>626</v>
      </c>
      <c r="J230" s="24">
        <f t="shared" si="3"/>
        <v>75.3033333333333</v>
      </c>
      <c r="K230" s="25">
        <v>3</v>
      </c>
      <c r="L230" s="25" t="s">
        <v>22</v>
      </c>
      <c r="M230" s="40"/>
    </row>
    <row r="231" customHeight="1" spans="1:13">
      <c r="A231" s="11">
        <v>228</v>
      </c>
      <c r="B231" s="17"/>
      <c r="C231" s="18"/>
      <c r="D231" s="32"/>
      <c r="E231" s="32"/>
      <c r="F231" s="31" t="s">
        <v>828</v>
      </c>
      <c r="G231" s="11" t="s">
        <v>829</v>
      </c>
      <c r="H231" s="16" t="s">
        <v>359</v>
      </c>
      <c r="I231" s="16" t="s">
        <v>298</v>
      </c>
      <c r="J231" s="24">
        <f t="shared" si="3"/>
        <v>71.8733333333333</v>
      </c>
      <c r="K231" s="25">
        <v>4</v>
      </c>
      <c r="L231" s="25"/>
      <c r="M231" s="40"/>
    </row>
    <row r="232" customHeight="1" spans="1:13">
      <c r="A232" s="11">
        <v>229</v>
      </c>
      <c r="B232" s="17"/>
      <c r="C232" s="18"/>
      <c r="D232" s="32"/>
      <c r="E232" s="32"/>
      <c r="F232" s="31" t="s">
        <v>830</v>
      </c>
      <c r="G232" s="11" t="s">
        <v>831</v>
      </c>
      <c r="H232" s="16" t="s">
        <v>832</v>
      </c>
      <c r="I232" s="16" t="s">
        <v>833</v>
      </c>
      <c r="J232" s="24">
        <f t="shared" si="3"/>
        <v>69.99</v>
      </c>
      <c r="K232" s="25">
        <v>5</v>
      </c>
      <c r="L232" s="25"/>
      <c r="M232" s="40"/>
    </row>
    <row r="233" customHeight="1" spans="1:13">
      <c r="A233" s="11">
        <v>230</v>
      </c>
      <c r="B233" s="20"/>
      <c r="C233" s="21"/>
      <c r="D233" s="33"/>
      <c r="E233" s="33"/>
      <c r="F233" s="31" t="s">
        <v>834</v>
      </c>
      <c r="G233" s="11" t="s">
        <v>835</v>
      </c>
      <c r="H233" s="16" t="s">
        <v>252</v>
      </c>
      <c r="I233" s="16" t="s">
        <v>836</v>
      </c>
      <c r="J233" s="24">
        <f t="shared" si="3"/>
        <v>67.1366666666667</v>
      </c>
      <c r="K233" s="25">
        <v>6</v>
      </c>
      <c r="L233" s="25"/>
      <c r="M233" s="40"/>
    </row>
    <row r="234" customHeight="1" spans="1:13">
      <c r="A234" s="11">
        <v>231</v>
      </c>
      <c r="B234" s="12" t="s">
        <v>837</v>
      </c>
      <c r="C234" s="27" t="s">
        <v>618</v>
      </c>
      <c r="D234" s="34" t="str">
        <f>"200506140501"</f>
        <v>200506140501</v>
      </c>
      <c r="E234" s="34" t="s">
        <v>17</v>
      </c>
      <c r="F234" s="31" t="str">
        <f>"张正鹏"</f>
        <v>张正鹏</v>
      </c>
      <c r="G234" s="11" t="s">
        <v>838</v>
      </c>
      <c r="H234" s="16" t="s">
        <v>201</v>
      </c>
      <c r="I234" s="16" t="s">
        <v>21</v>
      </c>
      <c r="J234" s="24">
        <f t="shared" si="3"/>
        <v>70.4366666666667</v>
      </c>
      <c r="K234" s="25">
        <v>1</v>
      </c>
      <c r="L234" s="25" t="s">
        <v>22</v>
      </c>
      <c r="M234" s="40"/>
    </row>
    <row r="235" customHeight="1" spans="1:13">
      <c r="A235" s="11">
        <v>232</v>
      </c>
      <c r="B235" s="17"/>
      <c r="C235" s="13" t="s">
        <v>637</v>
      </c>
      <c r="D235" s="30" t="s">
        <v>839</v>
      </c>
      <c r="E235" s="30" t="s">
        <v>17</v>
      </c>
      <c r="F235" s="31" t="s">
        <v>840</v>
      </c>
      <c r="G235" s="11" t="s">
        <v>841</v>
      </c>
      <c r="H235" s="16" t="s">
        <v>842</v>
      </c>
      <c r="I235" s="16" t="s">
        <v>138</v>
      </c>
      <c r="J235" s="24">
        <f t="shared" si="3"/>
        <v>79.83</v>
      </c>
      <c r="K235" s="25">
        <v>1</v>
      </c>
      <c r="L235" s="25" t="s">
        <v>22</v>
      </c>
      <c r="M235" s="40"/>
    </row>
    <row r="236" customHeight="1" spans="1:13">
      <c r="A236" s="11">
        <v>233</v>
      </c>
      <c r="B236" s="17"/>
      <c r="C236" s="21"/>
      <c r="D236" s="33"/>
      <c r="E236" s="33"/>
      <c r="F236" s="31" t="s">
        <v>843</v>
      </c>
      <c r="G236" s="11" t="s">
        <v>844</v>
      </c>
      <c r="H236" s="16" t="s">
        <v>533</v>
      </c>
      <c r="I236" s="16" t="s">
        <v>90</v>
      </c>
      <c r="J236" s="24">
        <f t="shared" si="3"/>
        <v>69.06</v>
      </c>
      <c r="K236" s="25">
        <v>2</v>
      </c>
      <c r="L236" s="25" t="s">
        <v>22</v>
      </c>
      <c r="M236" s="40"/>
    </row>
    <row r="237" customHeight="1" spans="1:13">
      <c r="A237" s="11">
        <v>234</v>
      </c>
      <c r="B237" s="17"/>
      <c r="C237" s="27" t="s">
        <v>650</v>
      </c>
      <c r="D237" s="34" t="s">
        <v>845</v>
      </c>
      <c r="E237" s="34" t="s">
        <v>17</v>
      </c>
      <c r="F237" s="31" t="s">
        <v>846</v>
      </c>
      <c r="G237" s="11" t="s">
        <v>847</v>
      </c>
      <c r="H237" s="16" t="s">
        <v>194</v>
      </c>
      <c r="I237" s="16" t="s">
        <v>848</v>
      </c>
      <c r="J237" s="24">
        <f t="shared" si="3"/>
        <v>77.8166666666667</v>
      </c>
      <c r="K237" s="25">
        <v>1</v>
      </c>
      <c r="L237" s="25" t="s">
        <v>22</v>
      </c>
      <c r="M237" s="40"/>
    </row>
    <row r="238" customHeight="1" spans="1:13">
      <c r="A238" s="11">
        <v>235</v>
      </c>
      <c r="B238" s="17"/>
      <c r="C238" s="13" t="s">
        <v>819</v>
      </c>
      <c r="D238" s="30" t="s">
        <v>849</v>
      </c>
      <c r="E238" s="30" t="s">
        <v>17</v>
      </c>
      <c r="F238" s="31" t="s">
        <v>850</v>
      </c>
      <c r="G238" s="11" t="s">
        <v>851</v>
      </c>
      <c r="H238" s="16" t="s">
        <v>138</v>
      </c>
      <c r="I238" s="16" t="s">
        <v>249</v>
      </c>
      <c r="J238" s="24">
        <f t="shared" si="3"/>
        <v>71.8666666666667</v>
      </c>
      <c r="K238" s="25">
        <v>1</v>
      </c>
      <c r="L238" s="25" t="s">
        <v>22</v>
      </c>
      <c r="M238" s="40"/>
    </row>
    <row r="239" customHeight="1" spans="1:13">
      <c r="A239" s="11">
        <v>236</v>
      </c>
      <c r="B239" s="20"/>
      <c r="C239" s="21"/>
      <c r="D239" s="33"/>
      <c r="E239" s="33"/>
      <c r="F239" s="31" t="s">
        <v>852</v>
      </c>
      <c r="G239" s="11" t="s">
        <v>853</v>
      </c>
      <c r="H239" s="16"/>
      <c r="I239" s="16"/>
      <c r="J239" s="24"/>
      <c r="K239" s="25"/>
      <c r="L239" s="25"/>
      <c r="M239" s="11" t="s">
        <v>65</v>
      </c>
    </row>
    <row r="240" customHeight="1" spans="1:13">
      <c r="A240" s="11">
        <v>237</v>
      </c>
      <c r="B240" s="12" t="s">
        <v>854</v>
      </c>
      <c r="C240" s="38" t="s">
        <v>855</v>
      </c>
      <c r="D240" s="34" t="str">
        <f>"200506150101"</f>
        <v>200506150101</v>
      </c>
      <c r="E240" s="34" t="s">
        <v>17</v>
      </c>
      <c r="F240" s="31" t="str">
        <f>"程小红"</f>
        <v>程小红</v>
      </c>
      <c r="G240" s="11" t="s">
        <v>856</v>
      </c>
      <c r="H240" s="16" t="s">
        <v>857</v>
      </c>
      <c r="I240" s="11" t="s">
        <v>858</v>
      </c>
      <c r="J240" s="24">
        <f t="shared" si="3"/>
        <v>62.2566666666667</v>
      </c>
      <c r="K240" s="25">
        <v>1</v>
      </c>
      <c r="L240" s="25" t="s">
        <v>22</v>
      </c>
      <c r="M240" s="40"/>
    </row>
    <row r="241" customHeight="1" spans="1:13">
      <c r="A241" s="11">
        <v>238</v>
      </c>
      <c r="B241" s="17"/>
      <c r="C241" s="38" t="s">
        <v>859</v>
      </c>
      <c r="D241" s="34" t="str">
        <f>"200506150102"</f>
        <v>200506150102</v>
      </c>
      <c r="E241" s="34" t="s">
        <v>17</v>
      </c>
      <c r="F241" s="31" t="str">
        <f>"李君丽"</f>
        <v>李君丽</v>
      </c>
      <c r="G241" s="11" t="s">
        <v>860</v>
      </c>
      <c r="H241" s="16" t="s">
        <v>81</v>
      </c>
      <c r="I241" s="40" t="s">
        <v>658</v>
      </c>
      <c r="J241" s="24">
        <f t="shared" si="3"/>
        <v>74.52</v>
      </c>
      <c r="K241" s="25">
        <v>1</v>
      </c>
      <c r="L241" s="25" t="s">
        <v>22</v>
      </c>
      <c r="M241" s="40"/>
    </row>
    <row r="242" customHeight="1" spans="1:13">
      <c r="A242" s="11">
        <v>239</v>
      </c>
      <c r="B242" s="17"/>
      <c r="C242" s="27" t="s">
        <v>861</v>
      </c>
      <c r="D242" s="34" t="str">
        <f>"200506150103"</f>
        <v>200506150103</v>
      </c>
      <c r="E242" s="34" t="s">
        <v>17</v>
      </c>
      <c r="F242" s="31" t="str">
        <f>"陈毅"</f>
        <v>陈毅</v>
      </c>
      <c r="G242" s="11" t="s">
        <v>862</v>
      </c>
      <c r="H242" s="16" t="s">
        <v>863</v>
      </c>
      <c r="I242" s="11" t="s">
        <v>864</v>
      </c>
      <c r="J242" s="24">
        <f t="shared" si="3"/>
        <v>72.1766666666667</v>
      </c>
      <c r="K242" s="25">
        <v>1</v>
      </c>
      <c r="L242" s="25" t="s">
        <v>22</v>
      </c>
      <c r="M242" s="40"/>
    </row>
    <row r="243" customHeight="1" spans="1:13">
      <c r="A243" s="11">
        <v>240</v>
      </c>
      <c r="B243" s="17"/>
      <c r="C243" s="38" t="s">
        <v>865</v>
      </c>
      <c r="D243" s="34" t="str">
        <f>"200506150104"</f>
        <v>200506150104</v>
      </c>
      <c r="E243" s="34" t="s">
        <v>17</v>
      </c>
      <c r="F243" s="31" t="str">
        <f>"朱俊华"</f>
        <v>朱俊华</v>
      </c>
      <c r="G243" s="11" t="s">
        <v>866</v>
      </c>
      <c r="H243" s="16" t="s">
        <v>234</v>
      </c>
      <c r="I243" s="40" t="s">
        <v>867</v>
      </c>
      <c r="J243" s="24">
        <f t="shared" si="3"/>
        <v>69.3733333333333</v>
      </c>
      <c r="K243" s="25">
        <v>1</v>
      </c>
      <c r="L243" s="25" t="s">
        <v>22</v>
      </c>
      <c r="M243" s="40"/>
    </row>
    <row r="244" customHeight="1" spans="1:13">
      <c r="A244" s="11">
        <v>241</v>
      </c>
      <c r="B244" s="17"/>
      <c r="C244" s="12" t="s">
        <v>868</v>
      </c>
      <c r="D244" s="30" t="s">
        <v>869</v>
      </c>
      <c r="E244" s="30" t="s">
        <v>100</v>
      </c>
      <c r="F244" s="31" t="s">
        <v>870</v>
      </c>
      <c r="G244" s="11" t="s">
        <v>871</v>
      </c>
      <c r="H244" s="16" t="s">
        <v>385</v>
      </c>
      <c r="I244" s="40" t="s">
        <v>872</v>
      </c>
      <c r="J244" s="24">
        <f t="shared" si="3"/>
        <v>72.15</v>
      </c>
      <c r="K244" s="25">
        <v>1</v>
      </c>
      <c r="L244" s="25" t="s">
        <v>22</v>
      </c>
      <c r="M244" s="40"/>
    </row>
    <row r="245" customHeight="1" spans="1:13">
      <c r="A245" s="11">
        <v>242</v>
      </c>
      <c r="B245" s="17"/>
      <c r="C245" s="17"/>
      <c r="D245" s="32"/>
      <c r="E245" s="32"/>
      <c r="F245" s="31" t="s">
        <v>873</v>
      </c>
      <c r="G245" s="11" t="s">
        <v>874</v>
      </c>
      <c r="H245" s="16" t="s">
        <v>875</v>
      </c>
      <c r="I245" s="40" t="s">
        <v>876</v>
      </c>
      <c r="J245" s="24">
        <f t="shared" si="3"/>
        <v>71.4033333333333</v>
      </c>
      <c r="K245" s="25">
        <v>2</v>
      </c>
      <c r="L245" s="25" t="s">
        <v>22</v>
      </c>
      <c r="M245" s="40"/>
    </row>
    <row r="246" customHeight="1" spans="1:13">
      <c r="A246" s="11">
        <v>243</v>
      </c>
      <c r="B246" s="17"/>
      <c r="C246" s="20"/>
      <c r="D246" s="33"/>
      <c r="E246" s="33"/>
      <c r="F246" s="31" t="s">
        <v>877</v>
      </c>
      <c r="G246" s="11" t="s">
        <v>878</v>
      </c>
      <c r="H246" s="16" t="s">
        <v>879</v>
      </c>
      <c r="I246" s="11" t="s">
        <v>880</v>
      </c>
      <c r="J246" s="24">
        <f t="shared" si="3"/>
        <v>66.29</v>
      </c>
      <c r="K246" s="25">
        <v>3</v>
      </c>
      <c r="L246" s="25" t="s">
        <v>22</v>
      </c>
      <c r="M246" s="40"/>
    </row>
    <row r="247" customHeight="1" spans="1:13">
      <c r="A247" s="11">
        <v>244</v>
      </c>
      <c r="B247" s="17"/>
      <c r="C247" s="13" t="s">
        <v>881</v>
      </c>
      <c r="D247" s="30" t="s">
        <v>882</v>
      </c>
      <c r="E247" s="30" t="s">
        <v>17</v>
      </c>
      <c r="F247" s="31" t="s">
        <v>883</v>
      </c>
      <c r="G247" s="11" t="s">
        <v>884</v>
      </c>
      <c r="H247" s="16" t="s">
        <v>614</v>
      </c>
      <c r="I247" s="40" t="s">
        <v>885</v>
      </c>
      <c r="J247" s="24">
        <f t="shared" si="3"/>
        <v>77.4733333333333</v>
      </c>
      <c r="K247" s="25">
        <v>1</v>
      </c>
      <c r="L247" s="25" t="s">
        <v>22</v>
      </c>
      <c r="M247" s="40"/>
    </row>
    <row r="248" customHeight="1" spans="1:13">
      <c r="A248" s="11">
        <v>245</v>
      </c>
      <c r="B248" s="17"/>
      <c r="C248" s="18"/>
      <c r="D248" s="32"/>
      <c r="E248" s="32"/>
      <c r="F248" s="31" t="s">
        <v>886</v>
      </c>
      <c r="G248" s="11" t="s">
        <v>887</v>
      </c>
      <c r="H248" s="16" t="s">
        <v>205</v>
      </c>
      <c r="I248" s="40" t="s">
        <v>888</v>
      </c>
      <c r="J248" s="24">
        <f t="shared" si="3"/>
        <v>67.8933333333333</v>
      </c>
      <c r="K248" s="25">
        <v>2</v>
      </c>
      <c r="L248" s="25" t="s">
        <v>22</v>
      </c>
      <c r="M248" s="40"/>
    </row>
    <row r="249" customHeight="1" spans="1:13">
      <c r="A249" s="11">
        <v>246</v>
      </c>
      <c r="B249" s="17"/>
      <c r="C249" s="21"/>
      <c r="D249" s="33"/>
      <c r="E249" s="33"/>
      <c r="F249" s="31" t="s">
        <v>889</v>
      </c>
      <c r="G249" s="11" t="s">
        <v>890</v>
      </c>
      <c r="H249" s="16"/>
      <c r="I249" s="40"/>
      <c r="J249" s="24"/>
      <c r="K249" s="25"/>
      <c r="L249" s="25"/>
      <c r="M249" s="11" t="s">
        <v>65</v>
      </c>
    </row>
    <row r="250" customHeight="1" spans="1:13">
      <c r="A250" s="11">
        <v>247</v>
      </c>
      <c r="B250" s="17"/>
      <c r="C250" s="27" t="s">
        <v>891</v>
      </c>
      <c r="D250" s="34" t="str">
        <f>"200506150107"</f>
        <v>200506150107</v>
      </c>
      <c r="E250" s="34" t="s">
        <v>17</v>
      </c>
      <c r="F250" s="31" t="str">
        <f>"周晔"</f>
        <v>周晔</v>
      </c>
      <c r="G250" s="11" t="s">
        <v>892</v>
      </c>
      <c r="H250" s="16"/>
      <c r="I250" s="11"/>
      <c r="J250" s="24"/>
      <c r="K250" s="25"/>
      <c r="L250" s="25"/>
      <c r="M250" s="11" t="s">
        <v>65</v>
      </c>
    </row>
    <row r="251" customHeight="1" spans="1:13">
      <c r="A251" s="11">
        <v>248</v>
      </c>
      <c r="B251" s="17"/>
      <c r="C251" s="27" t="s">
        <v>891</v>
      </c>
      <c r="D251" s="34" t="str">
        <f>"200506150108"</f>
        <v>200506150108</v>
      </c>
      <c r="E251" s="34" t="s">
        <v>17</v>
      </c>
      <c r="F251" s="31" t="str">
        <f>"张婧婷"</f>
        <v>张婧婷</v>
      </c>
      <c r="G251" s="11" t="s">
        <v>893</v>
      </c>
      <c r="H251" s="16" t="s">
        <v>37</v>
      </c>
      <c r="I251" s="40" t="s">
        <v>894</v>
      </c>
      <c r="J251" s="24">
        <f t="shared" si="3"/>
        <v>72.1133333333333</v>
      </c>
      <c r="K251" s="25">
        <v>1</v>
      </c>
      <c r="L251" s="25" t="s">
        <v>22</v>
      </c>
      <c r="M251" s="40"/>
    </row>
    <row r="252" customHeight="1" spans="1:13">
      <c r="A252" s="11">
        <v>249</v>
      </c>
      <c r="B252" s="17"/>
      <c r="C252" s="12" t="s">
        <v>895</v>
      </c>
      <c r="D252" s="30" t="s">
        <v>896</v>
      </c>
      <c r="E252" s="30" t="s">
        <v>17</v>
      </c>
      <c r="F252" s="31" t="s">
        <v>897</v>
      </c>
      <c r="G252" s="11" t="s">
        <v>898</v>
      </c>
      <c r="H252" s="16" t="s">
        <v>61</v>
      </c>
      <c r="I252" s="11" t="s">
        <v>899</v>
      </c>
      <c r="J252" s="24">
        <f t="shared" si="3"/>
        <v>69.9833333333333</v>
      </c>
      <c r="K252" s="25">
        <v>1</v>
      </c>
      <c r="L252" s="25" t="s">
        <v>22</v>
      </c>
      <c r="M252" s="40"/>
    </row>
    <row r="253" customHeight="1" spans="1:13">
      <c r="A253" s="11">
        <v>250</v>
      </c>
      <c r="B253" s="17"/>
      <c r="C253" s="20"/>
      <c r="D253" s="33"/>
      <c r="E253" s="33"/>
      <c r="F253" s="31" t="s">
        <v>900</v>
      </c>
      <c r="G253" s="11" t="s">
        <v>901</v>
      </c>
      <c r="H253" s="16" t="s">
        <v>541</v>
      </c>
      <c r="I253" s="40" t="s">
        <v>902</v>
      </c>
      <c r="J253" s="24">
        <f t="shared" si="3"/>
        <v>65.46</v>
      </c>
      <c r="K253" s="25">
        <v>2</v>
      </c>
      <c r="L253" s="25" t="s">
        <v>22</v>
      </c>
      <c r="M253" s="40"/>
    </row>
    <row r="254" customHeight="1" spans="1:13">
      <c r="A254" s="11">
        <v>251</v>
      </c>
      <c r="B254" s="17"/>
      <c r="C254" s="38" t="s">
        <v>903</v>
      </c>
      <c r="D254" s="34" t="str">
        <f>"200506150110"</f>
        <v>200506150110</v>
      </c>
      <c r="E254" s="34" t="s">
        <v>17</v>
      </c>
      <c r="F254" s="31" t="str">
        <f>"王庆鹏"</f>
        <v>王庆鹏</v>
      </c>
      <c r="G254" s="11" t="s">
        <v>904</v>
      </c>
      <c r="H254" s="16" t="s">
        <v>905</v>
      </c>
      <c r="I254" s="40" t="s">
        <v>906</v>
      </c>
      <c r="J254" s="24">
        <f t="shared" si="3"/>
        <v>65.3733333333333</v>
      </c>
      <c r="K254" s="25">
        <v>1</v>
      </c>
      <c r="L254" s="25" t="s">
        <v>22</v>
      </c>
      <c r="M254" s="40"/>
    </row>
    <row r="255" customHeight="1" spans="1:13">
      <c r="A255" s="11">
        <v>252</v>
      </c>
      <c r="B255" s="20"/>
      <c r="C255" s="27" t="s">
        <v>907</v>
      </c>
      <c r="D255" s="34" t="str">
        <f>"200506150111"</f>
        <v>200506150111</v>
      </c>
      <c r="E255" s="34" t="s">
        <v>17</v>
      </c>
      <c r="F255" s="31" t="str">
        <f>"镇祥繁"</f>
        <v>镇祥繁</v>
      </c>
      <c r="G255" s="11" t="s">
        <v>908</v>
      </c>
      <c r="H255" s="16" t="s">
        <v>252</v>
      </c>
      <c r="I255" s="40" t="s">
        <v>909</v>
      </c>
      <c r="J255" s="24">
        <f t="shared" si="3"/>
        <v>78.01</v>
      </c>
      <c r="K255" s="25">
        <v>1</v>
      </c>
      <c r="L255" s="25" t="s">
        <v>22</v>
      </c>
      <c r="M255" s="40"/>
    </row>
    <row r="256" customHeight="1" spans="1:13">
      <c r="A256" s="11">
        <v>253</v>
      </c>
      <c r="B256" s="12" t="s">
        <v>910</v>
      </c>
      <c r="C256" s="27" t="s">
        <v>911</v>
      </c>
      <c r="D256" s="34" t="str">
        <f>"200506150201"</f>
        <v>200506150201</v>
      </c>
      <c r="E256" s="34" t="s">
        <v>17</v>
      </c>
      <c r="F256" s="31" t="str">
        <f>"李先仙"</f>
        <v>李先仙</v>
      </c>
      <c r="G256" s="11" t="s">
        <v>912</v>
      </c>
      <c r="H256" s="16" t="s">
        <v>603</v>
      </c>
      <c r="I256" s="40" t="s">
        <v>913</v>
      </c>
      <c r="J256" s="24">
        <f t="shared" si="3"/>
        <v>73.9566666666667</v>
      </c>
      <c r="K256" s="25">
        <v>1</v>
      </c>
      <c r="L256" s="25" t="s">
        <v>22</v>
      </c>
      <c r="M256" s="40"/>
    </row>
    <row r="257" customHeight="1" spans="1:13">
      <c r="A257" s="11">
        <v>254</v>
      </c>
      <c r="B257" s="17"/>
      <c r="C257" s="13" t="s">
        <v>914</v>
      </c>
      <c r="D257" s="30" t="s">
        <v>915</v>
      </c>
      <c r="E257" s="30" t="s">
        <v>17</v>
      </c>
      <c r="F257" s="31" t="s">
        <v>916</v>
      </c>
      <c r="G257" s="11" t="s">
        <v>917</v>
      </c>
      <c r="H257" s="16" t="s">
        <v>918</v>
      </c>
      <c r="I257" s="40" t="s">
        <v>919</v>
      </c>
      <c r="J257" s="24">
        <f t="shared" si="3"/>
        <v>75.72</v>
      </c>
      <c r="K257" s="25">
        <v>1</v>
      </c>
      <c r="L257" s="25" t="s">
        <v>22</v>
      </c>
      <c r="M257" s="40"/>
    </row>
    <row r="258" customHeight="1" spans="1:13">
      <c r="A258" s="11">
        <v>255</v>
      </c>
      <c r="B258" s="17"/>
      <c r="C258" s="18"/>
      <c r="D258" s="32"/>
      <c r="E258" s="32"/>
      <c r="F258" s="31" t="s">
        <v>920</v>
      </c>
      <c r="G258" s="11" t="s">
        <v>921</v>
      </c>
      <c r="H258" s="16" t="s">
        <v>610</v>
      </c>
      <c r="I258" s="40" t="s">
        <v>922</v>
      </c>
      <c r="J258" s="24">
        <f t="shared" si="3"/>
        <v>72.1366666666667</v>
      </c>
      <c r="K258" s="25">
        <v>2</v>
      </c>
      <c r="L258" s="25" t="s">
        <v>22</v>
      </c>
      <c r="M258" s="40"/>
    </row>
    <row r="259" customHeight="1" spans="1:13">
      <c r="A259" s="11">
        <v>256</v>
      </c>
      <c r="B259" s="17"/>
      <c r="C259" s="21"/>
      <c r="D259" s="33"/>
      <c r="E259" s="33"/>
      <c r="F259" s="31" t="s">
        <v>923</v>
      </c>
      <c r="G259" s="11" t="s">
        <v>924</v>
      </c>
      <c r="H259" s="16"/>
      <c r="I259" s="40"/>
      <c r="J259" s="24"/>
      <c r="K259" s="25"/>
      <c r="L259" s="25"/>
      <c r="M259" s="11" t="s">
        <v>65</v>
      </c>
    </row>
    <row r="260" customHeight="1" spans="1:13">
      <c r="A260" s="11">
        <v>257</v>
      </c>
      <c r="B260" s="17"/>
      <c r="C260" s="27" t="s">
        <v>925</v>
      </c>
      <c r="D260" s="34" t="str">
        <f>"200506150204"</f>
        <v>200506150204</v>
      </c>
      <c r="E260" s="34" t="s">
        <v>17</v>
      </c>
      <c r="F260" s="31" t="str">
        <f>"林晓雪"</f>
        <v>林晓雪</v>
      </c>
      <c r="G260" s="11" t="s">
        <v>926</v>
      </c>
      <c r="H260" s="16"/>
      <c r="I260" s="40"/>
      <c r="J260" s="24"/>
      <c r="K260" s="25"/>
      <c r="L260" s="25"/>
      <c r="M260" s="11" t="s">
        <v>65</v>
      </c>
    </row>
    <row r="261" customHeight="1" spans="1:13">
      <c r="A261" s="11">
        <v>258</v>
      </c>
      <c r="B261" s="20"/>
      <c r="C261" s="27" t="s">
        <v>891</v>
      </c>
      <c r="D261" s="34" t="s">
        <v>927</v>
      </c>
      <c r="E261" s="34" t="s">
        <v>17</v>
      </c>
      <c r="F261" s="31" t="s">
        <v>928</v>
      </c>
      <c r="G261" s="11" t="s">
        <v>929</v>
      </c>
      <c r="H261" s="16" t="s">
        <v>930</v>
      </c>
      <c r="I261" s="40" t="s">
        <v>931</v>
      </c>
      <c r="J261" s="24">
        <f t="shared" ref="J261:J291" si="4">(H261+I261)/3</f>
        <v>70.2066666666667</v>
      </c>
      <c r="K261" s="25">
        <v>1</v>
      </c>
      <c r="L261" s="25" t="s">
        <v>22</v>
      </c>
      <c r="M261" s="40"/>
    </row>
    <row r="262" customHeight="1" spans="1:13">
      <c r="A262" s="11">
        <v>259</v>
      </c>
      <c r="B262" s="12" t="s">
        <v>932</v>
      </c>
      <c r="C262" s="13" t="s">
        <v>933</v>
      </c>
      <c r="D262" s="30" t="s">
        <v>934</v>
      </c>
      <c r="E262" s="30" t="s">
        <v>100</v>
      </c>
      <c r="F262" s="31" t="s">
        <v>935</v>
      </c>
      <c r="G262" s="11" t="s">
        <v>936</v>
      </c>
      <c r="H262" s="16" t="s">
        <v>111</v>
      </c>
      <c r="I262" s="16" t="s">
        <v>937</v>
      </c>
      <c r="J262" s="24">
        <f t="shared" si="4"/>
        <v>76.1666666666667</v>
      </c>
      <c r="K262" s="25">
        <v>1</v>
      </c>
      <c r="L262" s="25" t="s">
        <v>22</v>
      </c>
      <c r="M262" s="40"/>
    </row>
    <row r="263" customHeight="1" spans="1:13">
      <c r="A263" s="11">
        <v>260</v>
      </c>
      <c r="B263" s="20"/>
      <c r="C263" s="21"/>
      <c r="D263" s="33"/>
      <c r="E263" s="33"/>
      <c r="F263" s="31" t="s">
        <v>938</v>
      </c>
      <c r="G263" s="11" t="s">
        <v>939</v>
      </c>
      <c r="H263" s="16" t="s">
        <v>568</v>
      </c>
      <c r="I263" s="16" t="s">
        <v>940</v>
      </c>
      <c r="J263" s="24">
        <f t="shared" si="4"/>
        <v>68.9933333333333</v>
      </c>
      <c r="K263" s="25">
        <v>2</v>
      </c>
      <c r="L263" s="25" t="s">
        <v>22</v>
      </c>
      <c r="M263" s="40"/>
    </row>
    <row r="264" customHeight="1" spans="1:13">
      <c r="A264" s="11">
        <v>261</v>
      </c>
      <c r="B264" s="12" t="s">
        <v>941</v>
      </c>
      <c r="C264" s="13" t="s">
        <v>942</v>
      </c>
      <c r="D264" s="30" t="s">
        <v>943</v>
      </c>
      <c r="E264" s="30" t="s">
        <v>100</v>
      </c>
      <c r="F264" s="31" t="s">
        <v>944</v>
      </c>
      <c r="G264" s="11" t="s">
        <v>945</v>
      </c>
      <c r="H264" s="16" t="s">
        <v>156</v>
      </c>
      <c r="I264" s="16" t="s">
        <v>180</v>
      </c>
      <c r="J264" s="24">
        <f t="shared" si="4"/>
        <v>73.7266666666667</v>
      </c>
      <c r="K264" s="25">
        <v>1</v>
      </c>
      <c r="L264" s="25" t="s">
        <v>22</v>
      </c>
      <c r="M264" s="40"/>
    </row>
    <row r="265" customHeight="1" spans="1:13">
      <c r="A265" s="11">
        <v>262</v>
      </c>
      <c r="B265" s="20"/>
      <c r="C265" s="21"/>
      <c r="D265" s="33"/>
      <c r="E265" s="33"/>
      <c r="F265" s="31" t="s">
        <v>946</v>
      </c>
      <c r="G265" s="11" t="s">
        <v>947</v>
      </c>
      <c r="H265" s="16" t="s">
        <v>948</v>
      </c>
      <c r="I265" s="16" t="s">
        <v>575</v>
      </c>
      <c r="J265" s="24">
        <f t="shared" si="4"/>
        <v>63.72</v>
      </c>
      <c r="K265" s="25">
        <v>2</v>
      </c>
      <c r="L265" s="25" t="s">
        <v>22</v>
      </c>
      <c r="M265" s="40"/>
    </row>
    <row r="266" customHeight="1" spans="1:13">
      <c r="A266" s="11">
        <v>263</v>
      </c>
      <c r="B266" s="12" t="s">
        <v>949</v>
      </c>
      <c r="C266" s="41" t="s">
        <v>950</v>
      </c>
      <c r="D266" s="30" t="s">
        <v>951</v>
      </c>
      <c r="E266" s="30" t="s">
        <v>17</v>
      </c>
      <c r="F266" s="31" t="s">
        <v>952</v>
      </c>
      <c r="G266" s="11" t="s">
        <v>953</v>
      </c>
      <c r="H266" s="16" t="s">
        <v>954</v>
      </c>
      <c r="I266" s="16" t="s">
        <v>277</v>
      </c>
      <c r="J266" s="24">
        <f t="shared" si="4"/>
        <v>63.18</v>
      </c>
      <c r="K266" s="25">
        <v>1</v>
      </c>
      <c r="L266" s="25" t="s">
        <v>22</v>
      </c>
      <c r="M266" s="40"/>
    </row>
    <row r="267" customHeight="1" spans="1:13">
      <c r="A267" s="11">
        <v>264</v>
      </c>
      <c r="B267" s="20"/>
      <c r="C267" s="42"/>
      <c r="D267" s="33"/>
      <c r="E267" s="33"/>
      <c r="F267" s="31" t="s">
        <v>955</v>
      </c>
      <c r="G267" s="11" t="s">
        <v>956</v>
      </c>
      <c r="H267" s="16"/>
      <c r="I267" s="16"/>
      <c r="J267" s="24"/>
      <c r="K267" s="25"/>
      <c r="L267" s="25"/>
      <c r="M267" s="11" t="s">
        <v>65</v>
      </c>
    </row>
    <row r="268" customHeight="1" spans="1:13">
      <c r="A268" s="11">
        <v>265</v>
      </c>
      <c r="B268" s="38" t="s">
        <v>957</v>
      </c>
      <c r="C268" s="27" t="s">
        <v>69</v>
      </c>
      <c r="D268" s="34" t="str">
        <f>"200506180101"</f>
        <v>200506180101</v>
      </c>
      <c r="E268" s="34" t="s">
        <v>17</v>
      </c>
      <c r="F268" s="31" t="str">
        <f>"李翊翔"</f>
        <v>李翊翔</v>
      </c>
      <c r="G268" s="11" t="s">
        <v>958</v>
      </c>
      <c r="H268" s="16" t="s">
        <v>297</v>
      </c>
      <c r="I268" s="16" t="s">
        <v>959</v>
      </c>
      <c r="J268" s="24">
        <f t="shared" si="4"/>
        <v>66.04</v>
      </c>
      <c r="K268" s="25">
        <v>1</v>
      </c>
      <c r="L268" s="25" t="s">
        <v>22</v>
      </c>
      <c r="M268" s="40"/>
    </row>
    <row r="269" customHeight="1" spans="1:13">
      <c r="A269" s="11">
        <v>266</v>
      </c>
      <c r="B269" s="12" t="s">
        <v>960</v>
      </c>
      <c r="C269" s="27" t="s">
        <v>69</v>
      </c>
      <c r="D269" s="34" t="s">
        <v>961</v>
      </c>
      <c r="E269" s="34" t="s">
        <v>17</v>
      </c>
      <c r="F269" s="31" t="s">
        <v>962</v>
      </c>
      <c r="G269" s="11" t="s">
        <v>963</v>
      </c>
      <c r="H269" s="16" t="s">
        <v>964</v>
      </c>
      <c r="I269" s="16" t="s">
        <v>965</v>
      </c>
      <c r="J269" s="24">
        <f t="shared" si="4"/>
        <v>71.61</v>
      </c>
      <c r="K269" s="25">
        <v>1</v>
      </c>
      <c r="L269" s="25" t="s">
        <v>22</v>
      </c>
      <c r="M269" s="40"/>
    </row>
    <row r="270" customHeight="1" spans="1:13">
      <c r="A270" s="11">
        <v>267</v>
      </c>
      <c r="B270" s="17"/>
      <c r="C270" s="13" t="s">
        <v>966</v>
      </c>
      <c r="D270" s="30" t="s">
        <v>967</v>
      </c>
      <c r="E270" s="30" t="s">
        <v>17</v>
      </c>
      <c r="F270" s="31" t="s">
        <v>968</v>
      </c>
      <c r="G270" s="11" t="s">
        <v>969</v>
      </c>
      <c r="H270" s="16" t="s">
        <v>197</v>
      </c>
      <c r="I270" s="16" t="s">
        <v>170</v>
      </c>
      <c r="J270" s="24">
        <f t="shared" si="4"/>
        <v>72.7166666666667</v>
      </c>
      <c r="K270" s="25">
        <v>1</v>
      </c>
      <c r="L270" s="25" t="s">
        <v>22</v>
      </c>
      <c r="M270" s="40"/>
    </row>
    <row r="271" s="1" customFormat="1" customHeight="1" spans="1:13">
      <c r="A271" s="11">
        <v>268</v>
      </c>
      <c r="B271" s="17"/>
      <c r="C271" s="18"/>
      <c r="D271" s="32"/>
      <c r="E271" s="32"/>
      <c r="F271" s="31" t="s">
        <v>970</v>
      </c>
      <c r="G271" s="11" t="s">
        <v>971</v>
      </c>
      <c r="H271" s="16" t="s">
        <v>166</v>
      </c>
      <c r="I271" s="16" t="s">
        <v>940</v>
      </c>
      <c r="J271" s="24">
        <f t="shared" si="4"/>
        <v>70.5133333333333</v>
      </c>
      <c r="K271" s="25">
        <v>2</v>
      </c>
      <c r="L271" s="25" t="s">
        <v>22</v>
      </c>
      <c r="M271" s="40"/>
    </row>
    <row r="272" s="1" customFormat="1" customHeight="1" spans="1:13">
      <c r="A272" s="11">
        <v>269</v>
      </c>
      <c r="B272" s="20"/>
      <c r="C272" s="21"/>
      <c r="D272" s="33"/>
      <c r="E272" s="33"/>
      <c r="F272" s="31" t="s">
        <v>972</v>
      </c>
      <c r="G272" s="11" t="s">
        <v>973</v>
      </c>
      <c r="H272" s="16" t="s">
        <v>568</v>
      </c>
      <c r="I272" s="16" t="s">
        <v>580</v>
      </c>
      <c r="J272" s="24">
        <f t="shared" si="4"/>
        <v>70.3266666666667</v>
      </c>
      <c r="K272" s="25">
        <v>3</v>
      </c>
      <c r="L272" s="25" t="s">
        <v>22</v>
      </c>
      <c r="M272" s="40"/>
    </row>
    <row r="273" s="1" customFormat="1" customHeight="1" spans="1:13">
      <c r="A273" s="11">
        <v>270</v>
      </c>
      <c r="B273" s="12" t="s">
        <v>974</v>
      </c>
      <c r="C273" s="13" t="s">
        <v>975</v>
      </c>
      <c r="D273" s="30" t="s">
        <v>976</v>
      </c>
      <c r="E273" s="30" t="s">
        <v>17</v>
      </c>
      <c r="F273" s="31" t="s">
        <v>977</v>
      </c>
      <c r="G273" s="11" t="s">
        <v>978</v>
      </c>
      <c r="H273" s="16" t="s">
        <v>297</v>
      </c>
      <c r="I273" s="16" t="s">
        <v>979</v>
      </c>
      <c r="J273" s="24">
        <f t="shared" si="4"/>
        <v>74.2066666666667</v>
      </c>
      <c r="K273" s="25">
        <v>1</v>
      </c>
      <c r="L273" s="25" t="s">
        <v>22</v>
      </c>
      <c r="M273" s="40"/>
    </row>
    <row r="274" s="1" customFormat="1" customHeight="1" spans="1:13">
      <c r="A274" s="11">
        <v>271</v>
      </c>
      <c r="B274" s="17"/>
      <c r="C274" s="18"/>
      <c r="D274" s="32"/>
      <c r="E274" s="32"/>
      <c r="F274" s="31" t="s">
        <v>980</v>
      </c>
      <c r="G274" s="11" t="s">
        <v>981</v>
      </c>
      <c r="H274" s="16" t="s">
        <v>690</v>
      </c>
      <c r="I274" s="16" t="s">
        <v>26</v>
      </c>
      <c r="J274" s="24">
        <f t="shared" si="4"/>
        <v>74.04</v>
      </c>
      <c r="K274" s="25">
        <v>2</v>
      </c>
      <c r="L274" s="25" t="s">
        <v>22</v>
      </c>
      <c r="M274" s="40"/>
    </row>
    <row r="275" s="1" customFormat="1" customHeight="1" spans="1:13">
      <c r="A275" s="11">
        <v>272</v>
      </c>
      <c r="B275" s="17"/>
      <c r="C275" s="18"/>
      <c r="D275" s="32"/>
      <c r="E275" s="32"/>
      <c r="F275" s="31" t="s">
        <v>982</v>
      </c>
      <c r="G275" s="11" t="s">
        <v>983</v>
      </c>
      <c r="H275" s="16" t="s">
        <v>89</v>
      </c>
      <c r="I275" s="16" t="s">
        <v>266</v>
      </c>
      <c r="J275" s="24">
        <f t="shared" si="4"/>
        <v>72.33</v>
      </c>
      <c r="K275" s="25">
        <v>3</v>
      </c>
      <c r="L275" s="25" t="s">
        <v>22</v>
      </c>
      <c r="M275" s="40"/>
    </row>
    <row r="276" customHeight="1" spans="1:13">
      <c r="A276" s="11">
        <v>273</v>
      </c>
      <c r="B276" s="20"/>
      <c r="C276" s="21"/>
      <c r="D276" s="33"/>
      <c r="E276" s="33"/>
      <c r="F276" s="31" t="s">
        <v>984</v>
      </c>
      <c r="G276" s="11" t="s">
        <v>985</v>
      </c>
      <c r="H276" s="16" t="s">
        <v>130</v>
      </c>
      <c r="I276" s="16" t="s">
        <v>986</v>
      </c>
      <c r="J276" s="24">
        <f t="shared" si="4"/>
        <v>71.2466666666667</v>
      </c>
      <c r="K276" s="25">
        <v>4</v>
      </c>
      <c r="L276" s="25"/>
      <c r="M276" s="40"/>
    </row>
    <row r="277" customHeight="1" spans="1:13">
      <c r="A277" s="11">
        <v>274</v>
      </c>
      <c r="B277" s="38" t="s">
        <v>987</v>
      </c>
      <c r="C277" s="27" t="s">
        <v>69</v>
      </c>
      <c r="D277" s="34" t="str">
        <f>"200506220101"</f>
        <v>200506220101</v>
      </c>
      <c r="E277" s="34" t="s">
        <v>17</v>
      </c>
      <c r="F277" s="31" t="str">
        <f>"黄乾鹏"</f>
        <v>黄乾鹏</v>
      </c>
      <c r="G277" s="11" t="s">
        <v>988</v>
      </c>
      <c r="H277" s="16" t="s">
        <v>479</v>
      </c>
      <c r="I277" s="16" t="s">
        <v>273</v>
      </c>
      <c r="J277" s="24">
        <f t="shared" si="4"/>
        <v>72.4833333333333</v>
      </c>
      <c r="K277" s="25">
        <v>1</v>
      </c>
      <c r="L277" s="25" t="s">
        <v>22</v>
      </c>
      <c r="M277" s="40"/>
    </row>
    <row r="278" customHeight="1" spans="1:13">
      <c r="A278" s="11">
        <v>275</v>
      </c>
      <c r="B278" s="38" t="s">
        <v>989</v>
      </c>
      <c r="C278" s="27" t="s">
        <v>69</v>
      </c>
      <c r="D278" s="34" t="s">
        <v>990</v>
      </c>
      <c r="E278" s="34" t="s">
        <v>17</v>
      </c>
      <c r="F278" s="31" t="s">
        <v>991</v>
      </c>
      <c r="G278" s="11" t="s">
        <v>992</v>
      </c>
      <c r="H278" s="16" t="s">
        <v>280</v>
      </c>
      <c r="I278" s="16" t="s">
        <v>58</v>
      </c>
      <c r="J278" s="24">
        <f t="shared" si="4"/>
        <v>77.7533333333333</v>
      </c>
      <c r="K278" s="25">
        <v>1</v>
      </c>
      <c r="L278" s="25" t="s">
        <v>22</v>
      </c>
      <c r="M278" s="40"/>
    </row>
    <row r="279" s="2" customFormat="1" customHeight="1" spans="1:13">
      <c r="A279" s="11">
        <v>276</v>
      </c>
      <c r="B279" s="43" t="s">
        <v>993</v>
      </c>
      <c r="C279" s="44" t="s">
        <v>994</v>
      </c>
      <c r="D279" s="34" t="str">
        <f>"200506250201"</f>
        <v>200506250201</v>
      </c>
      <c r="E279" s="34" t="s">
        <v>17</v>
      </c>
      <c r="F279" s="31" t="str">
        <f>"姚涞"</f>
        <v>姚涞</v>
      </c>
      <c r="G279" s="11" t="s">
        <v>995</v>
      </c>
      <c r="H279" s="16" t="s">
        <v>996</v>
      </c>
      <c r="I279" s="16" t="s">
        <v>997</v>
      </c>
      <c r="J279" s="24">
        <f t="shared" si="4"/>
        <v>59.1733333333333</v>
      </c>
      <c r="K279" s="25">
        <v>1</v>
      </c>
      <c r="L279" s="25" t="s">
        <v>22</v>
      </c>
      <c r="M279" s="40"/>
    </row>
    <row r="280" customHeight="1" spans="1:13">
      <c r="A280" s="11">
        <v>277</v>
      </c>
      <c r="B280" s="38" t="s">
        <v>998</v>
      </c>
      <c r="C280" s="27" t="s">
        <v>69</v>
      </c>
      <c r="D280" s="34" t="s">
        <v>999</v>
      </c>
      <c r="E280" s="34" t="s">
        <v>17</v>
      </c>
      <c r="F280" s="31" t="s">
        <v>1000</v>
      </c>
      <c r="G280" s="11" t="s">
        <v>1001</v>
      </c>
      <c r="H280" s="16" t="s">
        <v>173</v>
      </c>
      <c r="I280" s="16" t="s">
        <v>848</v>
      </c>
      <c r="J280" s="24">
        <f t="shared" si="4"/>
        <v>76.0766666666667</v>
      </c>
      <c r="K280" s="25">
        <v>1</v>
      </c>
      <c r="L280" s="25" t="s">
        <v>22</v>
      </c>
      <c r="M280" s="40"/>
    </row>
    <row r="281" customHeight="1" spans="1:13">
      <c r="A281" s="11">
        <v>278</v>
      </c>
      <c r="B281" s="38" t="s">
        <v>1002</v>
      </c>
      <c r="C281" s="27" t="s">
        <v>966</v>
      </c>
      <c r="D281" s="34" t="s">
        <v>1003</v>
      </c>
      <c r="E281" s="34" t="s">
        <v>17</v>
      </c>
      <c r="F281" s="31" t="s">
        <v>1004</v>
      </c>
      <c r="G281" s="11" t="s">
        <v>1005</v>
      </c>
      <c r="H281" s="16" t="s">
        <v>1006</v>
      </c>
      <c r="I281" s="16" t="s">
        <v>1007</v>
      </c>
      <c r="J281" s="24">
        <f t="shared" si="4"/>
        <v>62.8033333333333</v>
      </c>
      <c r="K281" s="25">
        <v>1</v>
      </c>
      <c r="L281" s="25" t="s">
        <v>22</v>
      </c>
      <c r="M281" s="40"/>
    </row>
    <row r="282" customHeight="1" spans="1:13">
      <c r="A282" s="11">
        <v>279</v>
      </c>
      <c r="B282" s="12" t="s">
        <v>1008</v>
      </c>
      <c r="C282" s="13" t="s">
        <v>1009</v>
      </c>
      <c r="D282" s="30" t="s">
        <v>1010</v>
      </c>
      <c r="E282" s="30" t="s">
        <v>17</v>
      </c>
      <c r="F282" s="31" t="s">
        <v>1011</v>
      </c>
      <c r="G282" s="11" t="s">
        <v>1012</v>
      </c>
      <c r="H282" s="16" t="s">
        <v>703</v>
      </c>
      <c r="I282" s="16" t="s">
        <v>1013</v>
      </c>
      <c r="J282" s="24">
        <f t="shared" si="4"/>
        <v>68.6066666666667</v>
      </c>
      <c r="K282" s="25">
        <v>1</v>
      </c>
      <c r="L282" s="25" t="s">
        <v>22</v>
      </c>
      <c r="M282" s="40"/>
    </row>
    <row r="283" customHeight="1" spans="1:13">
      <c r="A283" s="11">
        <v>280</v>
      </c>
      <c r="B283" s="20"/>
      <c r="C283" s="21"/>
      <c r="D283" s="33"/>
      <c r="E283" s="33"/>
      <c r="F283" s="31" t="s">
        <v>1014</v>
      </c>
      <c r="G283" s="11" t="s">
        <v>1015</v>
      </c>
      <c r="H283" s="16" t="s">
        <v>225</v>
      </c>
      <c r="I283" s="16" t="s">
        <v>1016</v>
      </c>
      <c r="J283" s="24">
        <f t="shared" si="4"/>
        <v>67.58</v>
      </c>
      <c r="K283" s="25">
        <v>2</v>
      </c>
      <c r="L283" s="25" t="s">
        <v>22</v>
      </c>
      <c r="M283" s="40"/>
    </row>
    <row r="284" customHeight="1" spans="1:13">
      <c r="A284" s="11">
        <v>281</v>
      </c>
      <c r="B284" s="12" t="s">
        <v>1017</v>
      </c>
      <c r="C284" s="13" t="s">
        <v>1018</v>
      </c>
      <c r="D284" s="30" t="s">
        <v>1019</v>
      </c>
      <c r="E284" s="30" t="s">
        <v>17</v>
      </c>
      <c r="F284" s="31" t="s">
        <v>1020</v>
      </c>
      <c r="G284" s="11" t="s">
        <v>1021</v>
      </c>
      <c r="H284" s="16" t="s">
        <v>252</v>
      </c>
      <c r="I284" s="16" t="s">
        <v>376</v>
      </c>
      <c r="J284" s="24">
        <f t="shared" si="4"/>
        <v>71.1033333333333</v>
      </c>
      <c r="K284" s="25">
        <v>1</v>
      </c>
      <c r="L284" s="25" t="s">
        <v>22</v>
      </c>
      <c r="M284" s="40"/>
    </row>
    <row r="285" customHeight="1" spans="1:13">
      <c r="A285" s="11">
        <v>282</v>
      </c>
      <c r="B285" s="17"/>
      <c r="C285" s="18"/>
      <c r="D285" s="32"/>
      <c r="E285" s="32"/>
      <c r="F285" s="31" t="s">
        <v>1022</v>
      </c>
      <c r="G285" s="11" t="s">
        <v>1023</v>
      </c>
      <c r="H285" s="16" t="s">
        <v>479</v>
      </c>
      <c r="I285" s="16" t="s">
        <v>1007</v>
      </c>
      <c r="J285" s="24">
        <f t="shared" si="4"/>
        <v>68.3833333333333</v>
      </c>
      <c r="K285" s="25">
        <v>2</v>
      </c>
      <c r="L285" s="25" t="s">
        <v>22</v>
      </c>
      <c r="M285" s="40"/>
    </row>
    <row r="286" customHeight="1" spans="1:13">
      <c r="A286" s="11">
        <v>283</v>
      </c>
      <c r="B286" s="20"/>
      <c r="C286" s="21"/>
      <c r="D286" s="33"/>
      <c r="E286" s="33"/>
      <c r="F286" s="31" t="s">
        <v>1024</v>
      </c>
      <c r="G286" s="11" t="s">
        <v>1025</v>
      </c>
      <c r="H286" s="16" t="s">
        <v>703</v>
      </c>
      <c r="I286" s="16" t="s">
        <v>794</v>
      </c>
      <c r="J286" s="24">
        <f t="shared" si="4"/>
        <v>66.84</v>
      </c>
      <c r="K286" s="25">
        <v>3</v>
      </c>
      <c r="L286" s="25" t="s">
        <v>22</v>
      </c>
      <c r="M286" s="40"/>
    </row>
    <row r="287" customHeight="1" spans="1:13">
      <c r="A287" s="11">
        <v>284</v>
      </c>
      <c r="B287" s="38" t="s">
        <v>1026</v>
      </c>
      <c r="C287" s="27" t="s">
        <v>69</v>
      </c>
      <c r="D287" s="34" t="s">
        <v>1027</v>
      </c>
      <c r="E287" s="34" t="s">
        <v>17</v>
      </c>
      <c r="F287" s="31" t="s">
        <v>1028</v>
      </c>
      <c r="G287" s="11" t="s">
        <v>1029</v>
      </c>
      <c r="H287" s="16" t="s">
        <v>1030</v>
      </c>
      <c r="I287" s="16" t="s">
        <v>266</v>
      </c>
      <c r="J287" s="24">
        <f t="shared" si="4"/>
        <v>68.99</v>
      </c>
      <c r="K287" s="25">
        <v>1</v>
      </c>
      <c r="L287" s="25" t="s">
        <v>22</v>
      </c>
      <c r="M287" s="40"/>
    </row>
    <row r="288" customHeight="1" spans="1:13">
      <c r="A288" s="11">
        <v>285</v>
      </c>
      <c r="B288" s="12" t="s">
        <v>1031</v>
      </c>
      <c r="C288" s="13" t="s">
        <v>69</v>
      </c>
      <c r="D288" s="30" t="s">
        <v>1032</v>
      </c>
      <c r="E288" s="30" t="s">
        <v>17</v>
      </c>
      <c r="F288" s="31" t="s">
        <v>1033</v>
      </c>
      <c r="G288" s="11" t="s">
        <v>1034</v>
      </c>
      <c r="H288" s="16" t="s">
        <v>1035</v>
      </c>
      <c r="I288" s="16" t="s">
        <v>338</v>
      </c>
      <c r="J288" s="24">
        <f t="shared" si="4"/>
        <v>80.1133333333333</v>
      </c>
      <c r="K288" s="25">
        <v>1</v>
      </c>
      <c r="L288" s="25" t="s">
        <v>22</v>
      </c>
      <c r="M288" s="40"/>
    </row>
    <row r="289" customHeight="1" spans="1:13">
      <c r="A289" s="11">
        <v>286</v>
      </c>
      <c r="B289" s="17"/>
      <c r="C289" s="18"/>
      <c r="D289" s="32"/>
      <c r="E289" s="32"/>
      <c r="F289" s="31" t="s">
        <v>1036</v>
      </c>
      <c r="G289" s="11" t="s">
        <v>1037</v>
      </c>
      <c r="H289" s="16" t="s">
        <v>201</v>
      </c>
      <c r="I289" s="16" t="s">
        <v>1016</v>
      </c>
      <c r="J289" s="24">
        <f t="shared" si="4"/>
        <v>69.57</v>
      </c>
      <c r="K289" s="25">
        <v>2</v>
      </c>
      <c r="L289" s="25" t="s">
        <v>22</v>
      </c>
      <c r="M289" s="40"/>
    </row>
    <row r="290" customHeight="1" spans="1:13">
      <c r="A290" s="11">
        <v>287</v>
      </c>
      <c r="B290" s="17"/>
      <c r="C290" s="18"/>
      <c r="D290" s="32"/>
      <c r="E290" s="32"/>
      <c r="F290" s="31" t="s">
        <v>1038</v>
      </c>
      <c r="G290" s="11" t="s">
        <v>1039</v>
      </c>
      <c r="H290" s="16" t="s">
        <v>479</v>
      </c>
      <c r="I290" s="16" t="s">
        <v>107</v>
      </c>
      <c r="J290" s="24">
        <f t="shared" si="4"/>
        <v>69.2833333333333</v>
      </c>
      <c r="K290" s="25">
        <v>3</v>
      </c>
      <c r="L290" s="25" t="s">
        <v>22</v>
      </c>
      <c r="M290" s="40"/>
    </row>
    <row r="291" customHeight="1" spans="1:13">
      <c r="A291" s="11">
        <v>288</v>
      </c>
      <c r="B291" s="20"/>
      <c r="C291" s="21"/>
      <c r="D291" s="33"/>
      <c r="E291" s="33"/>
      <c r="F291" s="31" t="s">
        <v>1040</v>
      </c>
      <c r="G291" s="11" t="s">
        <v>1041</v>
      </c>
      <c r="H291" s="16" t="s">
        <v>363</v>
      </c>
      <c r="I291" s="16" t="s">
        <v>160</v>
      </c>
      <c r="J291" s="24">
        <f t="shared" si="4"/>
        <v>67.2266666666667</v>
      </c>
      <c r="K291" s="25">
        <v>4</v>
      </c>
      <c r="L291" s="25"/>
      <c r="M291" s="40"/>
    </row>
    <row r="292" customHeight="1" spans="1:13">
      <c r="A292" s="45"/>
      <c r="B292" s="46"/>
      <c r="C292" s="46"/>
      <c r="D292" s="47"/>
      <c r="E292" s="47"/>
      <c r="F292" s="47"/>
      <c r="G292" s="45"/>
      <c r="H292" s="47"/>
      <c r="I292" s="47"/>
      <c r="J292" s="48"/>
      <c r="K292" s="48"/>
      <c r="L292" s="48"/>
      <c r="M292" s="48"/>
    </row>
    <row r="293" customHeight="1" spans="10:13">
      <c r="J293" s="49"/>
      <c r="K293" s="50"/>
      <c r="L293" s="50"/>
      <c r="M293" s="51"/>
    </row>
  </sheetData>
  <mergeCells count="198">
    <mergeCell ref="A1:M1"/>
    <mergeCell ref="A2:M2"/>
    <mergeCell ref="J292:M292"/>
    <mergeCell ref="B4:B16"/>
    <mergeCell ref="B17:B37"/>
    <mergeCell ref="B38:B48"/>
    <mergeCell ref="B49:B52"/>
    <mergeCell ref="B53:B61"/>
    <mergeCell ref="B62:B67"/>
    <mergeCell ref="B69:B74"/>
    <mergeCell ref="B75:B76"/>
    <mergeCell ref="B77:B84"/>
    <mergeCell ref="B86:B105"/>
    <mergeCell ref="B106:B107"/>
    <mergeCell ref="B108:B111"/>
    <mergeCell ref="B112:B113"/>
    <mergeCell ref="B115:B116"/>
    <mergeCell ref="B117:B119"/>
    <mergeCell ref="B120:B123"/>
    <mergeCell ref="B125:B128"/>
    <mergeCell ref="B129:B159"/>
    <mergeCell ref="B160:B182"/>
    <mergeCell ref="B183:B192"/>
    <mergeCell ref="B193:B212"/>
    <mergeCell ref="B213:B233"/>
    <mergeCell ref="B234:B239"/>
    <mergeCell ref="B240:B255"/>
    <mergeCell ref="B256:B261"/>
    <mergeCell ref="B262:B263"/>
    <mergeCell ref="B264:B265"/>
    <mergeCell ref="B266:B267"/>
    <mergeCell ref="B269:B272"/>
    <mergeCell ref="B273:B276"/>
    <mergeCell ref="B282:B283"/>
    <mergeCell ref="B284:B286"/>
    <mergeCell ref="B288:B291"/>
    <mergeCell ref="C4:C16"/>
    <mergeCell ref="C17:C23"/>
    <mergeCell ref="C24:C37"/>
    <mergeCell ref="C38:C48"/>
    <mergeCell ref="C49:C52"/>
    <mergeCell ref="C53:C59"/>
    <mergeCell ref="C60:C61"/>
    <mergeCell ref="C62:C67"/>
    <mergeCell ref="C69:C74"/>
    <mergeCell ref="C75:C76"/>
    <mergeCell ref="C77:C84"/>
    <mergeCell ref="C86:C104"/>
    <mergeCell ref="C106:C107"/>
    <mergeCell ref="C108:C109"/>
    <mergeCell ref="C110:C111"/>
    <mergeCell ref="C112:C113"/>
    <mergeCell ref="C115:C116"/>
    <mergeCell ref="C117:C119"/>
    <mergeCell ref="C120:C123"/>
    <mergeCell ref="C125:C128"/>
    <mergeCell ref="C130:C145"/>
    <mergeCell ref="C146:C151"/>
    <mergeCell ref="C152:C155"/>
    <mergeCell ref="C156:C159"/>
    <mergeCell ref="C160:C167"/>
    <mergeCell ref="C168:C172"/>
    <mergeCell ref="C173:C175"/>
    <mergeCell ref="C176:C181"/>
    <mergeCell ref="C183:C185"/>
    <mergeCell ref="C186:C188"/>
    <mergeCell ref="C189:C192"/>
    <mergeCell ref="C193:C196"/>
    <mergeCell ref="C197:C204"/>
    <mergeCell ref="C206:C207"/>
    <mergeCell ref="C209:C210"/>
    <mergeCell ref="C211:C212"/>
    <mergeCell ref="C213:C218"/>
    <mergeCell ref="C222:C225"/>
    <mergeCell ref="C226:C227"/>
    <mergeCell ref="C228:C233"/>
    <mergeCell ref="C235:C236"/>
    <mergeCell ref="C238:C239"/>
    <mergeCell ref="C244:C246"/>
    <mergeCell ref="C247:C249"/>
    <mergeCell ref="C252:C253"/>
    <mergeCell ref="C257:C259"/>
    <mergeCell ref="C262:C263"/>
    <mergeCell ref="C264:C265"/>
    <mergeCell ref="C266:C267"/>
    <mergeCell ref="C270:C272"/>
    <mergeCell ref="C273:C276"/>
    <mergeCell ref="C282:C283"/>
    <mergeCell ref="C284:C286"/>
    <mergeCell ref="C288:C291"/>
    <mergeCell ref="D4:D16"/>
    <mergeCell ref="D17:D23"/>
    <mergeCell ref="D24:D37"/>
    <mergeCell ref="D38:D48"/>
    <mergeCell ref="D49:D52"/>
    <mergeCell ref="D53:D59"/>
    <mergeCell ref="D60:D61"/>
    <mergeCell ref="D62:D67"/>
    <mergeCell ref="D69:D74"/>
    <mergeCell ref="D75:D76"/>
    <mergeCell ref="D77:D84"/>
    <mergeCell ref="D86:D104"/>
    <mergeCell ref="D106:D107"/>
    <mergeCell ref="D108:D109"/>
    <mergeCell ref="D110:D111"/>
    <mergeCell ref="D112:D113"/>
    <mergeCell ref="D115:D116"/>
    <mergeCell ref="D117:D119"/>
    <mergeCell ref="D120:D123"/>
    <mergeCell ref="D125:D128"/>
    <mergeCell ref="D130:D145"/>
    <mergeCell ref="D146:D151"/>
    <mergeCell ref="D152:D155"/>
    <mergeCell ref="D156:D159"/>
    <mergeCell ref="D160:D167"/>
    <mergeCell ref="D168:D172"/>
    <mergeCell ref="D173:D175"/>
    <mergeCell ref="D176:D181"/>
    <mergeCell ref="D183:D185"/>
    <mergeCell ref="D186:D188"/>
    <mergeCell ref="D189:D192"/>
    <mergeCell ref="D193:D196"/>
    <mergeCell ref="D197:D204"/>
    <mergeCell ref="D206:D207"/>
    <mergeCell ref="D209:D210"/>
    <mergeCell ref="D211:D212"/>
    <mergeCell ref="D213:D218"/>
    <mergeCell ref="D222:D225"/>
    <mergeCell ref="D226:D227"/>
    <mergeCell ref="D228:D233"/>
    <mergeCell ref="D235:D236"/>
    <mergeCell ref="D238:D239"/>
    <mergeCell ref="D244:D246"/>
    <mergeCell ref="D247:D249"/>
    <mergeCell ref="D252:D253"/>
    <mergeCell ref="D257:D259"/>
    <mergeCell ref="D262:D263"/>
    <mergeCell ref="D264:D265"/>
    <mergeCell ref="D266:D267"/>
    <mergeCell ref="D270:D272"/>
    <mergeCell ref="D273:D276"/>
    <mergeCell ref="D282:D283"/>
    <mergeCell ref="D284:D286"/>
    <mergeCell ref="D288:D291"/>
    <mergeCell ref="E4:E16"/>
    <mergeCell ref="E17:E23"/>
    <mergeCell ref="E24:E37"/>
    <mergeCell ref="E38:E48"/>
    <mergeCell ref="E49:E52"/>
    <mergeCell ref="E53:E59"/>
    <mergeCell ref="E60:E61"/>
    <mergeCell ref="E62:E67"/>
    <mergeCell ref="E69:E74"/>
    <mergeCell ref="E75:E76"/>
    <mergeCell ref="E77:E84"/>
    <mergeCell ref="E86:E104"/>
    <mergeCell ref="E106:E107"/>
    <mergeCell ref="E108:E109"/>
    <mergeCell ref="E110:E111"/>
    <mergeCell ref="E112:E113"/>
    <mergeCell ref="E115:E116"/>
    <mergeCell ref="E117:E119"/>
    <mergeCell ref="E120:E123"/>
    <mergeCell ref="E125:E128"/>
    <mergeCell ref="E130:E145"/>
    <mergeCell ref="E146:E151"/>
    <mergeCell ref="E152:E155"/>
    <mergeCell ref="E156:E159"/>
    <mergeCell ref="E160:E167"/>
    <mergeCell ref="E168:E172"/>
    <mergeCell ref="E173:E175"/>
    <mergeCell ref="E176:E181"/>
    <mergeCell ref="E183:E185"/>
    <mergeCell ref="E186:E188"/>
    <mergeCell ref="E189:E192"/>
    <mergeCell ref="E193:E196"/>
    <mergeCell ref="E197:E204"/>
    <mergeCell ref="E206:E207"/>
    <mergeCell ref="E209:E210"/>
    <mergeCell ref="E211:E212"/>
    <mergeCell ref="E213:E218"/>
    <mergeCell ref="E222:E225"/>
    <mergeCell ref="E226:E227"/>
    <mergeCell ref="E228:E233"/>
    <mergeCell ref="E235:E236"/>
    <mergeCell ref="E238:E239"/>
    <mergeCell ref="E244:E246"/>
    <mergeCell ref="E247:E249"/>
    <mergeCell ref="E252:E253"/>
    <mergeCell ref="E257:E259"/>
    <mergeCell ref="E262:E263"/>
    <mergeCell ref="E264:E265"/>
    <mergeCell ref="E266:E267"/>
    <mergeCell ref="E270:E272"/>
    <mergeCell ref="E273:E276"/>
    <mergeCell ref="E282:E283"/>
    <mergeCell ref="E284:E286"/>
    <mergeCell ref="E288:E291"/>
  </mergeCells>
  <printOptions horizontalCentered="1"/>
  <pageMargins left="0.236220472440945" right="0.236220472440945" top="0.551181102362205" bottom="0.551181102362205" header="0.31496062992126" footer="0.31496062992126"/>
  <pageSetup paperSize="9" scale="80" fitToHeight="0" orientation="portrait"/>
  <headerFooter>
    <oddFooter>&amp;C第 &amp;P 页，共 &amp;N 页</oddFooter>
  </headerFooter>
  <rowBreaks count="2" manualBreakCount="2">
    <brk id="23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    挪威的森林♠</cp:lastModifiedBy>
  <dcterms:created xsi:type="dcterms:W3CDTF">2024-03-01T02:37:00Z</dcterms:created>
  <cp:lastPrinted>2025-03-07T02:19:00Z</cp:lastPrinted>
  <dcterms:modified xsi:type="dcterms:W3CDTF">2025-03-12T07:59:56Z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D988FF53DB424A6589E71D39A97F95D4_13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