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录用人选" sheetId="8" r:id="rId1"/>
    <sheet name="9.22 (3人评分)" sheetId="10" state="hidden" r:id="rId2"/>
    <sheet name="9.26 (3人评分)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<sst xmlns="http://schemas.openxmlformats.org/spreadsheetml/2006/main" count="249" uniqueCount="114">
  <si>
    <t>海南港航控股有限公司
2025年度校园招聘组织人才发展岗递补录用人选</t>
  </si>
  <si>
    <t>序号</t>
  </si>
  <si>
    <t>单位</t>
  </si>
  <si>
    <t>部门/中心</t>
  </si>
  <si>
    <t>拟录用岗位</t>
  </si>
  <si>
    <t>姓名</t>
  </si>
  <si>
    <t>性别</t>
  </si>
  <si>
    <t>最高学历
（全日制）</t>
  </si>
  <si>
    <t>毕业院校</t>
  </si>
  <si>
    <t>所学专业</t>
  </si>
  <si>
    <t>海南海峡航运股份有限公司</t>
  </si>
  <si>
    <t>人力资源部/组织部</t>
  </si>
  <si>
    <t>组织人才发展岗</t>
  </si>
  <si>
    <t>杨森惠</t>
  </si>
  <si>
    <t>女</t>
  </si>
  <si>
    <t>硕士研究生</t>
  </si>
  <si>
    <t>格拉斯哥大学</t>
  </si>
  <si>
    <t>人力资源管理</t>
  </si>
  <si>
    <t>海南港航控股有限公司
2023年度陆岸岗位社会招聘综合成绩</t>
  </si>
  <si>
    <t>岗位</t>
  </si>
  <si>
    <t>候选人</t>
  </si>
  <si>
    <t>公司主要领导</t>
  </si>
  <si>
    <t>人力分管领导</t>
  </si>
  <si>
    <t>业务分管领导</t>
  </si>
  <si>
    <t>终面得分</t>
  </si>
  <si>
    <t>笔试成绩</t>
  </si>
  <si>
    <t>综合成绩</t>
  </si>
  <si>
    <t>综合排名</t>
  </si>
  <si>
    <t>备注</t>
  </si>
  <si>
    <t>海南港航物流有限公司</t>
  </si>
  <si>
    <t>市场发展部</t>
  </si>
  <si>
    <t>业务管理岗</t>
  </si>
  <si>
    <t>林观瑜</t>
  </si>
  <si>
    <t>李从阳</t>
  </si>
  <si>
    <t>市场开发经理</t>
  </si>
  <si>
    <t>王龙柔</t>
  </si>
  <si>
    <t>中海海南物流有限公司</t>
  </si>
  <si>
    <t>仓干配物流部</t>
  </si>
  <si>
    <t>经理</t>
  </si>
  <si>
    <t>徐辉伟</t>
  </si>
  <si>
    <t>杨龙斌</t>
  </si>
  <si>
    <t>海南宝洋国际船务代理有限公司</t>
  </si>
  <si>
    <t>园区发展部</t>
  </si>
  <si>
    <t>园区开发投建经理</t>
  </si>
  <si>
    <t>李振哲</t>
  </si>
  <si>
    <t>李钰祥</t>
  </si>
  <si>
    <t>李卓</t>
  </si>
  <si>
    <t>海南港航拖轮有限公司</t>
  </si>
  <si>
    <t>业务部</t>
  </si>
  <si>
    <t>副经理</t>
  </si>
  <si>
    <t>杨一帆</t>
  </si>
  <si>
    <t>陈国忠</t>
  </si>
  <si>
    <t>阙胜涛</t>
  </si>
  <si>
    <t>海南港航控股有限公司</t>
  </si>
  <si>
    <t>战略与企业管理部</t>
  </si>
  <si>
    <t>项目策划与分析岗</t>
  </si>
  <si>
    <t>张儒朔</t>
  </si>
  <si>
    <t>黄智斌</t>
  </si>
  <si>
    <t>李冰冰</t>
  </si>
  <si>
    <t>创新研发中心</t>
  </si>
  <si>
    <t>数字应用研发岗
（产品解决方案）</t>
  </si>
  <si>
    <t>邓小乐</t>
  </si>
  <si>
    <t>数字应用研发岗
（系统架构）</t>
  </si>
  <si>
    <t>孙曙光</t>
  </si>
  <si>
    <t>数字应用研发岗
（数据架构）</t>
  </si>
  <si>
    <t>李志鹏</t>
  </si>
  <si>
    <t>数字应用研发岗
（后端开发）</t>
  </si>
  <si>
    <t>黄天一</t>
  </si>
  <si>
    <t>海南港航通用码头有限公司</t>
  </si>
  <si>
    <t>企业事务部</t>
  </si>
  <si>
    <t>法务合规岗</t>
  </si>
  <si>
    <t>梁琦</t>
  </si>
  <si>
    <t>林斯颖</t>
  </si>
  <si>
    <t>顾融芯</t>
  </si>
  <si>
    <t>运维中心</t>
  </si>
  <si>
    <t>技术岗
（电气方向）</t>
  </si>
  <si>
    <t>李帮胜</t>
  </si>
  <si>
    <t>庞鹏</t>
  </si>
  <si>
    <t>王家彬</t>
  </si>
  <si>
    <t>主管部门分管领导</t>
  </si>
  <si>
    <t>单位/中心负责人</t>
  </si>
  <si>
    <t>业务主管部门</t>
  </si>
  <si>
    <t>业务管理部</t>
  </si>
  <si>
    <t>供应链运营岗</t>
  </si>
  <si>
    <t>李陆昕霖</t>
  </si>
  <si>
    <t>欧旭斌</t>
  </si>
  <si>
    <t>财务管理部</t>
  </si>
  <si>
    <t>财务管理岗</t>
  </si>
  <si>
    <t>曾庆庆</t>
  </si>
  <si>
    <t>-</t>
  </si>
  <si>
    <t>潘贝贝</t>
  </si>
  <si>
    <t>詹谨豪</t>
  </si>
  <si>
    <t>税务管理岗</t>
  </si>
  <si>
    <t>张婕</t>
  </si>
  <si>
    <t>张倩仪</t>
  </si>
  <si>
    <t>李天宁</t>
  </si>
  <si>
    <t>琼州海峡（海南）轮渡运输有限公司</t>
  </si>
  <si>
    <t>机务管理部</t>
  </si>
  <si>
    <t>船舶技术管理岗</t>
  </si>
  <si>
    <t>杨帅</t>
  </si>
  <si>
    <t>陈民旭</t>
  </si>
  <si>
    <t>冯浩桓</t>
  </si>
  <si>
    <t>海南港航现代服务有限公司</t>
  </si>
  <si>
    <t>财务中心</t>
  </si>
  <si>
    <t>会计核算岗</t>
  </si>
  <si>
    <t>邢燕妮</t>
  </si>
  <si>
    <t>王小豫</t>
  </si>
  <si>
    <t>冯义泰</t>
  </si>
  <si>
    <t>吴晨露</t>
  </si>
  <si>
    <t>陆柏宇</t>
  </si>
  <si>
    <t>林秀静</t>
  </si>
  <si>
    <t>冯朝阳</t>
  </si>
  <si>
    <t>梁秀宝</t>
  </si>
  <si>
    <t>徐燕子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</si>
</sst>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4"/>
      <color rgb="FFFF0000"/>
      <name val="仿宋"/>
      <charset val="134"/>
    </font>
    <font>
      <b/>
      <sz val="24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2" fillId="9" borderId="29" applyNumberFormat="0" applyAlignment="0" applyProtection="0">
      <alignment vertical="center"/>
    </xf>
    <xf numFmtId="0" fontId="23" fillId="9" borderId="28" applyNumberFormat="0" applyAlignment="0" applyProtection="0">
      <alignment vertical="center"/>
    </xf>
    <xf numFmtId="0" fontId="24" fillId="10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E16" sqref="E16"/>
    </sheetView>
  </sheetViews>
  <sheetFormatPr defaultColWidth="9" defaultRowHeight="13.5" outlineLevelRow="3"/>
  <cols>
    <col min="1" max="1" width="7.93333333333333" style="1" customWidth="1"/>
    <col min="2" max="2" width="44.625" style="2" customWidth="1"/>
    <col min="3" max="3" width="31.875" style="2" customWidth="1"/>
    <col min="4" max="4" width="33.25" style="2" customWidth="1"/>
    <col min="5" max="5" width="12.625" style="1" customWidth="1"/>
    <col min="6" max="6" width="7.675" style="1" customWidth="1"/>
    <col min="7" max="7" width="16.625" style="1" customWidth="1"/>
    <col min="8" max="8" width="29.25" style="1" customWidth="1"/>
    <col min="9" max="9" width="31.625" style="1" customWidth="1"/>
  </cols>
  <sheetData>
    <row r="1" s="118" customFormat="1" ht="42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s="118" customFormat="1" ht="36" customHeight="1" spans="1:9">
      <c r="A2" s="119"/>
      <c r="B2" s="119"/>
      <c r="C2" s="119"/>
      <c r="D2" s="119"/>
      <c r="E2" s="119"/>
      <c r="F2" s="119"/>
      <c r="G2" s="119"/>
      <c r="H2" s="119"/>
      <c r="I2" s="119"/>
    </row>
    <row r="3" ht="48" customHeight="1" spans="1:9">
      <c r="A3" s="120" t="s">
        <v>1</v>
      </c>
      <c r="B3" s="120" t="s">
        <v>2</v>
      </c>
      <c r="C3" s="120" t="s">
        <v>3</v>
      </c>
      <c r="D3" s="120" t="s">
        <v>4</v>
      </c>
      <c r="E3" s="120" t="s">
        <v>5</v>
      </c>
      <c r="F3" s="120" t="s">
        <v>6</v>
      </c>
      <c r="G3" s="120" t="s">
        <v>7</v>
      </c>
      <c r="H3" s="120" t="s">
        <v>8</v>
      </c>
      <c r="I3" s="120" t="s">
        <v>9</v>
      </c>
    </row>
    <row r="4" ht="104" customHeight="1" spans="1:9">
      <c r="A4" s="121">
        <f>ROW()-3</f>
        <v>1</v>
      </c>
      <c r="B4" s="122" t="s">
        <v>10</v>
      </c>
      <c r="C4" s="123" t="s">
        <v>11</v>
      </c>
      <c r="D4" s="123" t="s">
        <v>12</v>
      </c>
      <c r="E4" s="124" t="s">
        <v>13</v>
      </c>
      <c r="F4" s="125" t="s">
        <v>14</v>
      </c>
      <c r="G4" s="125" t="s">
        <v>15</v>
      </c>
      <c r="H4" s="125" t="s">
        <v>16</v>
      </c>
      <c r="I4" s="125" t="s">
        <v>17</v>
      </c>
    </row>
  </sheetData>
  <mergeCells count="1">
    <mergeCell ref="A1:I2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Q9" sqref="Q9"/>
    </sheetView>
  </sheetViews>
  <sheetFormatPr defaultColWidth="9" defaultRowHeight="13.5"/>
  <cols>
    <col min="1" max="1" width="4" style="1" customWidth="1"/>
    <col min="2" max="4" width="16.5" style="2" customWidth="1"/>
    <col min="5" max="5" width="15.6333333333333" style="1" customWidth="1"/>
    <col min="6" max="8" width="10.75" style="2" customWidth="1"/>
    <col min="9" max="9" width="16.1333333333333" style="2" customWidth="1"/>
    <col min="10" max="13" width="8.75" style="1" customWidth="1"/>
  </cols>
  <sheetData>
    <row r="1" ht="66" customHeight="1" spans="1:14">
      <c r="A1" s="3" t="s">
        <v>18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ht="48" customHeight="1" spans="1:14">
      <c r="A2" s="5" t="s">
        <v>1</v>
      </c>
      <c r="B2" s="6" t="s">
        <v>2</v>
      </c>
      <c r="C2" s="6" t="s">
        <v>3</v>
      </c>
      <c r="D2" s="6" t="s">
        <v>19</v>
      </c>
      <c r="E2" s="7" t="s">
        <v>20</v>
      </c>
      <c r="F2" s="6" t="s">
        <v>21</v>
      </c>
      <c r="G2" s="6" t="s">
        <v>22</v>
      </c>
      <c r="H2" s="6" t="s">
        <v>23</v>
      </c>
      <c r="I2" s="6" t="s">
        <v>11</v>
      </c>
      <c r="J2" s="6" t="s">
        <v>24</v>
      </c>
      <c r="K2" s="6" t="s">
        <v>25</v>
      </c>
      <c r="L2" s="6" t="s">
        <v>26</v>
      </c>
      <c r="M2" s="84" t="s">
        <v>27</v>
      </c>
      <c r="N2" s="43" t="s">
        <v>28</v>
      </c>
    </row>
    <row r="3" ht="41" customHeight="1" spans="1:14">
      <c r="A3" s="50">
        <f t="shared" ref="A3:A26" si="0">ROW()-2</f>
        <v>1</v>
      </c>
      <c r="B3" s="51" t="s">
        <v>29</v>
      </c>
      <c r="C3" s="51" t="s">
        <v>30</v>
      </c>
      <c r="D3" s="51" t="s">
        <v>31</v>
      </c>
      <c r="E3" s="52" t="s">
        <v>32</v>
      </c>
      <c r="F3" s="51">
        <v>89</v>
      </c>
      <c r="G3" s="51">
        <v>94</v>
      </c>
      <c r="H3" s="51">
        <v>93</v>
      </c>
      <c r="I3" s="51">
        <v>80</v>
      </c>
      <c r="J3" s="85">
        <f t="shared" ref="J3:J26" si="1">F3*0.4+G3*0.25+H3*0.25+I3*0.1</f>
        <v>90.35</v>
      </c>
      <c r="K3" s="52">
        <v>69.24</v>
      </c>
      <c r="L3" s="85">
        <f t="shared" ref="L3:L26" si="2">J3*0.6+K3*0.4</f>
        <v>81.906</v>
      </c>
      <c r="M3" s="86">
        <v>1</v>
      </c>
      <c r="N3" s="87"/>
    </row>
    <row r="4" ht="41" customHeight="1" spans="1:14">
      <c r="A4" s="53">
        <f t="shared" si="0"/>
        <v>2</v>
      </c>
      <c r="B4" s="54" t="s">
        <v>29</v>
      </c>
      <c r="C4" s="54" t="s">
        <v>30</v>
      </c>
      <c r="D4" s="54" t="s">
        <v>31</v>
      </c>
      <c r="E4" s="55" t="s">
        <v>33</v>
      </c>
      <c r="F4" s="54">
        <v>88</v>
      </c>
      <c r="G4" s="54">
        <v>92</v>
      </c>
      <c r="H4" s="54">
        <v>90</v>
      </c>
      <c r="I4" s="54">
        <v>88</v>
      </c>
      <c r="J4" s="88">
        <f t="shared" si="1"/>
        <v>89.5</v>
      </c>
      <c r="K4" s="55">
        <v>65.59</v>
      </c>
      <c r="L4" s="88">
        <f t="shared" si="2"/>
        <v>79.936</v>
      </c>
      <c r="M4" s="89">
        <v>2</v>
      </c>
      <c r="N4" s="90"/>
    </row>
    <row r="5" ht="41" customHeight="1" spans="1:14">
      <c r="A5" s="56">
        <f t="shared" si="0"/>
        <v>3</v>
      </c>
      <c r="B5" s="57" t="s">
        <v>29</v>
      </c>
      <c r="C5" s="57" t="s">
        <v>30</v>
      </c>
      <c r="D5" s="57" t="s">
        <v>34</v>
      </c>
      <c r="E5" s="58" t="s">
        <v>35</v>
      </c>
      <c r="F5" s="57">
        <v>85</v>
      </c>
      <c r="G5" s="57">
        <v>84</v>
      </c>
      <c r="H5" s="57">
        <v>93</v>
      </c>
      <c r="I5" s="57">
        <v>85</v>
      </c>
      <c r="J5" s="91">
        <f t="shared" si="1"/>
        <v>86.75</v>
      </c>
      <c r="K5" s="58">
        <v>61.95</v>
      </c>
      <c r="L5" s="91">
        <f t="shared" si="2"/>
        <v>76.83</v>
      </c>
      <c r="M5" s="92">
        <v>1</v>
      </c>
      <c r="N5" s="93"/>
    </row>
    <row r="6" ht="41" customHeight="1" spans="1:14">
      <c r="A6" s="50">
        <f t="shared" si="0"/>
        <v>4</v>
      </c>
      <c r="B6" s="51" t="s">
        <v>36</v>
      </c>
      <c r="C6" s="51" t="s">
        <v>37</v>
      </c>
      <c r="D6" s="51" t="s">
        <v>38</v>
      </c>
      <c r="E6" s="52" t="s">
        <v>39</v>
      </c>
      <c r="F6" s="51">
        <v>90</v>
      </c>
      <c r="G6" s="51">
        <v>88</v>
      </c>
      <c r="H6" s="51">
        <v>94</v>
      </c>
      <c r="I6" s="51">
        <v>88</v>
      </c>
      <c r="J6" s="85">
        <f t="shared" si="1"/>
        <v>90.3</v>
      </c>
      <c r="K6" s="52">
        <v>66.81</v>
      </c>
      <c r="L6" s="85">
        <f t="shared" si="2"/>
        <v>80.904</v>
      </c>
      <c r="M6" s="86">
        <v>1</v>
      </c>
      <c r="N6" s="87"/>
    </row>
    <row r="7" ht="41" customHeight="1" spans="1:14">
      <c r="A7" s="59">
        <f t="shared" si="0"/>
        <v>5</v>
      </c>
      <c r="B7" s="60" t="s">
        <v>36</v>
      </c>
      <c r="C7" s="60" t="s">
        <v>37</v>
      </c>
      <c r="D7" s="60" t="s">
        <v>38</v>
      </c>
      <c r="E7" s="61" t="s">
        <v>40</v>
      </c>
      <c r="F7" s="60">
        <v>83</v>
      </c>
      <c r="G7" s="60">
        <v>82</v>
      </c>
      <c r="H7" s="60">
        <v>88</v>
      </c>
      <c r="I7" s="60">
        <v>80</v>
      </c>
      <c r="J7" s="94">
        <f t="shared" si="1"/>
        <v>83.7</v>
      </c>
      <c r="K7" s="61">
        <v>61.95</v>
      </c>
      <c r="L7" s="94">
        <f t="shared" si="2"/>
        <v>75</v>
      </c>
      <c r="M7" s="95">
        <v>2</v>
      </c>
      <c r="N7" s="96"/>
    </row>
    <row r="8" ht="41" customHeight="1" spans="1:14">
      <c r="A8" s="50">
        <f t="shared" si="0"/>
        <v>6</v>
      </c>
      <c r="B8" s="51" t="s">
        <v>41</v>
      </c>
      <c r="C8" s="51" t="s">
        <v>42</v>
      </c>
      <c r="D8" s="51" t="s">
        <v>43</v>
      </c>
      <c r="E8" s="52" t="s">
        <v>44</v>
      </c>
      <c r="F8" s="51">
        <v>92</v>
      </c>
      <c r="G8" s="51">
        <v>92</v>
      </c>
      <c r="H8" s="51">
        <v>95</v>
      </c>
      <c r="I8" s="51">
        <v>88</v>
      </c>
      <c r="J8" s="85">
        <f t="shared" si="1"/>
        <v>92.35</v>
      </c>
      <c r="K8" s="52">
        <v>60.74</v>
      </c>
      <c r="L8" s="85">
        <f t="shared" si="2"/>
        <v>79.706</v>
      </c>
      <c r="M8" s="86">
        <v>1</v>
      </c>
      <c r="N8" s="87"/>
    </row>
    <row r="9" ht="41" customHeight="1" spans="1:14">
      <c r="A9" s="62">
        <f t="shared" si="0"/>
        <v>7</v>
      </c>
      <c r="B9" s="63" t="s">
        <v>41</v>
      </c>
      <c r="C9" s="63" t="s">
        <v>42</v>
      </c>
      <c r="D9" s="63" t="s">
        <v>43</v>
      </c>
      <c r="E9" s="64" t="s">
        <v>45</v>
      </c>
      <c r="F9" s="63">
        <v>86</v>
      </c>
      <c r="G9" s="63">
        <v>81</v>
      </c>
      <c r="H9" s="63">
        <v>90</v>
      </c>
      <c r="I9" s="63">
        <v>84</v>
      </c>
      <c r="J9" s="97">
        <f t="shared" si="1"/>
        <v>85.55</v>
      </c>
      <c r="K9" s="64">
        <v>70.45</v>
      </c>
      <c r="L9" s="97">
        <f t="shared" si="2"/>
        <v>79.51</v>
      </c>
      <c r="M9" s="98">
        <v>2</v>
      </c>
      <c r="N9" s="99"/>
    </row>
    <row r="10" ht="41" customHeight="1" spans="1:14">
      <c r="A10" s="53">
        <f t="shared" si="0"/>
        <v>8</v>
      </c>
      <c r="B10" s="54" t="s">
        <v>41</v>
      </c>
      <c r="C10" s="54" t="s">
        <v>42</v>
      </c>
      <c r="D10" s="54" t="s">
        <v>43</v>
      </c>
      <c r="E10" s="55" t="s">
        <v>46</v>
      </c>
      <c r="F10" s="54">
        <v>87</v>
      </c>
      <c r="G10" s="54">
        <v>83</v>
      </c>
      <c r="H10" s="54">
        <v>90</v>
      </c>
      <c r="I10" s="54">
        <v>82</v>
      </c>
      <c r="J10" s="88">
        <f t="shared" si="1"/>
        <v>86.25</v>
      </c>
      <c r="K10" s="55">
        <v>68.02</v>
      </c>
      <c r="L10" s="88">
        <f t="shared" si="2"/>
        <v>78.958</v>
      </c>
      <c r="M10" s="89">
        <v>3</v>
      </c>
      <c r="N10" s="90"/>
    </row>
    <row r="11" ht="41" customHeight="1" spans="1:14">
      <c r="A11" s="65">
        <f t="shared" si="0"/>
        <v>9</v>
      </c>
      <c r="B11" s="66" t="s">
        <v>47</v>
      </c>
      <c r="C11" s="66" t="s">
        <v>48</v>
      </c>
      <c r="D11" s="66" t="s">
        <v>49</v>
      </c>
      <c r="E11" s="67" t="s">
        <v>50</v>
      </c>
      <c r="F11" s="66">
        <v>90</v>
      </c>
      <c r="G11" s="66">
        <v>85</v>
      </c>
      <c r="H11" s="66">
        <v>93</v>
      </c>
      <c r="I11" s="66">
        <v>86</v>
      </c>
      <c r="J11" s="100">
        <f t="shared" si="1"/>
        <v>89.1</v>
      </c>
      <c r="K11" s="67">
        <v>61.95</v>
      </c>
      <c r="L11" s="100">
        <f t="shared" si="2"/>
        <v>78.24</v>
      </c>
      <c r="M11" s="101">
        <v>1</v>
      </c>
      <c r="N11" s="102"/>
    </row>
    <row r="12" ht="41" customHeight="1" spans="1:14">
      <c r="A12" s="62">
        <f t="shared" si="0"/>
        <v>10</v>
      </c>
      <c r="B12" s="63" t="s">
        <v>47</v>
      </c>
      <c r="C12" s="63" t="s">
        <v>48</v>
      </c>
      <c r="D12" s="63" t="s">
        <v>49</v>
      </c>
      <c r="E12" s="64" t="s">
        <v>51</v>
      </c>
      <c r="F12" s="63">
        <v>88</v>
      </c>
      <c r="G12" s="63">
        <v>85</v>
      </c>
      <c r="H12" s="63">
        <v>90</v>
      </c>
      <c r="I12" s="63">
        <v>84</v>
      </c>
      <c r="J12" s="97">
        <f t="shared" si="1"/>
        <v>87.35</v>
      </c>
      <c r="K12" s="64">
        <v>60.12</v>
      </c>
      <c r="L12" s="97">
        <f t="shared" si="2"/>
        <v>76.458</v>
      </c>
      <c r="M12" s="98">
        <v>2</v>
      </c>
      <c r="N12" s="99"/>
    </row>
    <row r="13" ht="41" customHeight="1" spans="1:14">
      <c r="A13" s="59">
        <f t="shared" si="0"/>
        <v>11</v>
      </c>
      <c r="B13" s="60" t="s">
        <v>47</v>
      </c>
      <c r="C13" s="60" t="s">
        <v>48</v>
      </c>
      <c r="D13" s="60" t="s">
        <v>49</v>
      </c>
      <c r="E13" s="61" t="s">
        <v>52</v>
      </c>
      <c r="F13" s="60">
        <v>83</v>
      </c>
      <c r="G13" s="60">
        <v>83</v>
      </c>
      <c r="H13" s="60">
        <v>90</v>
      </c>
      <c r="I13" s="60">
        <v>80</v>
      </c>
      <c r="J13" s="94">
        <f t="shared" si="1"/>
        <v>84.45</v>
      </c>
      <c r="K13" s="61">
        <v>60.12</v>
      </c>
      <c r="L13" s="94">
        <f t="shared" si="2"/>
        <v>74.718</v>
      </c>
      <c r="M13" s="95">
        <v>3</v>
      </c>
      <c r="N13" s="96"/>
    </row>
    <row r="14" ht="41" customHeight="1" spans="1:14">
      <c r="A14" s="68">
        <f t="shared" si="0"/>
        <v>12</v>
      </c>
      <c r="B14" s="69" t="s">
        <v>53</v>
      </c>
      <c r="C14" s="69" t="s">
        <v>54</v>
      </c>
      <c r="D14" s="69" t="s">
        <v>55</v>
      </c>
      <c r="E14" s="70" t="s">
        <v>56</v>
      </c>
      <c r="F14" s="69">
        <v>91</v>
      </c>
      <c r="G14" s="69">
        <v>88</v>
      </c>
      <c r="H14" s="69">
        <v>93</v>
      </c>
      <c r="I14" s="69">
        <v>86</v>
      </c>
      <c r="J14" s="103">
        <f t="shared" si="1"/>
        <v>90.25</v>
      </c>
      <c r="K14" s="70">
        <v>78.74</v>
      </c>
      <c r="L14" s="103">
        <f t="shared" si="2"/>
        <v>85.646</v>
      </c>
      <c r="M14" s="104">
        <v>1</v>
      </c>
      <c r="N14" s="105"/>
    </row>
    <row r="15" ht="41" customHeight="1" spans="1:14">
      <c r="A15" s="71">
        <f t="shared" si="0"/>
        <v>13</v>
      </c>
      <c r="B15" s="72" t="s">
        <v>53</v>
      </c>
      <c r="C15" s="72" t="s">
        <v>54</v>
      </c>
      <c r="D15" s="72" t="s">
        <v>55</v>
      </c>
      <c r="E15" s="73" t="s">
        <v>57</v>
      </c>
      <c r="F15" s="72">
        <v>93</v>
      </c>
      <c r="G15" s="72">
        <v>84</v>
      </c>
      <c r="H15" s="72">
        <v>91</v>
      </c>
      <c r="I15" s="72">
        <v>88</v>
      </c>
      <c r="J15" s="106">
        <f t="shared" si="1"/>
        <v>89.75</v>
      </c>
      <c r="K15" s="73">
        <v>70.45</v>
      </c>
      <c r="L15" s="106">
        <f t="shared" si="2"/>
        <v>82.03</v>
      </c>
      <c r="M15" s="107">
        <v>2</v>
      </c>
      <c r="N15" s="108"/>
    </row>
    <row r="16" ht="41" customHeight="1" spans="1:14">
      <c r="A16" s="74">
        <f t="shared" si="0"/>
        <v>14</v>
      </c>
      <c r="B16" s="75" t="s">
        <v>53</v>
      </c>
      <c r="C16" s="75" t="s">
        <v>54</v>
      </c>
      <c r="D16" s="75" t="s">
        <v>55</v>
      </c>
      <c r="E16" s="76" t="s">
        <v>58</v>
      </c>
      <c r="F16" s="75">
        <v>90</v>
      </c>
      <c r="G16" s="75">
        <v>83</v>
      </c>
      <c r="H16" s="75">
        <v>90</v>
      </c>
      <c r="I16" s="75">
        <v>86</v>
      </c>
      <c r="J16" s="109">
        <f t="shared" si="1"/>
        <v>87.85</v>
      </c>
      <c r="K16" s="76">
        <v>61.95</v>
      </c>
      <c r="L16" s="109">
        <f t="shared" si="2"/>
        <v>77.49</v>
      </c>
      <c r="M16" s="110">
        <v>3</v>
      </c>
      <c r="N16" s="111"/>
    </row>
    <row r="17" ht="41" customHeight="1" spans="1:14">
      <c r="A17" s="68">
        <f t="shared" si="0"/>
        <v>15</v>
      </c>
      <c r="B17" s="69" t="s">
        <v>53</v>
      </c>
      <c r="C17" s="77" t="s">
        <v>59</v>
      </c>
      <c r="D17" s="69" t="s">
        <v>60</v>
      </c>
      <c r="E17" s="70" t="s">
        <v>61</v>
      </c>
      <c r="F17" s="69">
        <v>90</v>
      </c>
      <c r="G17" s="69">
        <v>88</v>
      </c>
      <c r="H17" s="69">
        <v>91</v>
      </c>
      <c r="I17" s="69">
        <v>88</v>
      </c>
      <c r="J17" s="103">
        <f t="shared" si="1"/>
        <v>89.55</v>
      </c>
      <c r="K17" s="70">
        <v>74.1</v>
      </c>
      <c r="L17" s="103">
        <f t="shared" si="2"/>
        <v>83.37</v>
      </c>
      <c r="M17" s="104">
        <v>1</v>
      </c>
      <c r="N17" s="105"/>
    </row>
    <row r="18" ht="41" customHeight="1" spans="1:14">
      <c r="A18" s="71">
        <f t="shared" si="0"/>
        <v>16</v>
      </c>
      <c r="B18" s="72" t="s">
        <v>53</v>
      </c>
      <c r="C18" s="78" t="s">
        <v>59</v>
      </c>
      <c r="D18" s="72" t="s">
        <v>62</v>
      </c>
      <c r="E18" s="73" t="s">
        <v>63</v>
      </c>
      <c r="F18" s="72">
        <v>89</v>
      </c>
      <c r="G18" s="72">
        <v>86</v>
      </c>
      <c r="H18" s="72">
        <v>93</v>
      </c>
      <c r="I18" s="72">
        <v>86</v>
      </c>
      <c r="J18" s="106">
        <f t="shared" si="1"/>
        <v>88.95</v>
      </c>
      <c r="K18" s="73">
        <v>64.38</v>
      </c>
      <c r="L18" s="106">
        <f t="shared" si="2"/>
        <v>79.122</v>
      </c>
      <c r="M18" s="107">
        <v>2</v>
      </c>
      <c r="N18" s="108"/>
    </row>
    <row r="19" ht="41" customHeight="1" spans="1:14">
      <c r="A19" s="71">
        <f t="shared" si="0"/>
        <v>17</v>
      </c>
      <c r="B19" s="72" t="s">
        <v>53</v>
      </c>
      <c r="C19" s="78" t="s">
        <v>59</v>
      </c>
      <c r="D19" s="72" t="s">
        <v>64</v>
      </c>
      <c r="E19" s="73" t="s">
        <v>65</v>
      </c>
      <c r="F19" s="72">
        <v>91</v>
      </c>
      <c r="G19" s="72">
        <v>87</v>
      </c>
      <c r="H19" s="72">
        <v>90</v>
      </c>
      <c r="I19" s="72">
        <v>84</v>
      </c>
      <c r="J19" s="106">
        <f t="shared" si="1"/>
        <v>89.05</v>
      </c>
      <c r="K19" s="73">
        <v>63.17</v>
      </c>
      <c r="L19" s="106">
        <f t="shared" si="2"/>
        <v>78.698</v>
      </c>
      <c r="M19" s="107">
        <v>3</v>
      </c>
      <c r="N19" s="108"/>
    </row>
    <row r="20" ht="41" customHeight="1" spans="1:14">
      <c r="A20" s="74">
        <f t="shared" si="0"/>
        <v>18</v>
      </c>
      <c r="B20" s="75" t="s">
        <v>53</v>
      </c>
      <c r="C20" s="79" t="s">
        <v>59</v>
      </c>
      <c r="D20" s="75" t="s">
        <v>66</v>
      </c>
      <c r="E20" s="76" t="s">
        <v>67</v>
      </c>
      <c r="F20" s="75">
        <v>87</v>
      </c>
      <c r="G20" s="75">
        <v>84</v>
      </c>
      <c r="H20" s="75">
        <v>91</v>
      </c>
      <c r="I20" s="75">
        <v>82</v>
      </c>
      <c r="J20" s="109">
        <f t="shared" si="1"/>
        <v>86.75</v>
      </c>
      <c r="K20" s="76">
        <v>63.17</v>
      </c>
      <c r="L20" s="109">
        <f t="shared" si="2"/>
        <v>77.318</v>
      </c>
      <c r="M20" s="110">
        <v>4</v>
      </c>
      <c r="N20" s="111"/>
    </row>
    <row r="21" ht="41" customHeight="1" spans="1:14">
      <c r="A21" s="8">
        <f t="shared" si="0"/>
        <v>19</v>
      </c>
      <c r="B21" s="9" t="s">
        <v>68</v>
      </c>
      <c r="C21" s="10" t="s">
        <v>69</v>
      </c>
      <c r="D21" s="10" t="s">
        <v>70</v>
      </c>
      <c r="E21" s="11" t="s">
        <v>71</v>
      </c>
      <c r="F21" s="9">
        <v>89</v>
      </c>
      <c r="G21" s="9">
        <v>90</v>
      </c>
      <c r="H21" s="9">
        <v>80</v>
      </c>
      <c r="I21" s="9">
        <v>82</v>
      </c>
      <c r="J21" s="34">
        <f t="shared" si="1"/>
        <v>86.3</v>
      </c>
      <c r="K21" s="11">
        <v>61.95</v>
      </c>
      <c r="L21" s="34">
        <f t="shared" si="2"/>
        <v>76.56</v>
      </c>
      <c r="M21" s="112">
        <v>1</v>
      </c>
      <c r="N21" s="44"/>
    </row>
    <row r="22" ht="41" customHeight="1" spans="1:14">
      <c r="A22" s="12">
        <f t="shared" si="0"/>
        <v>20</v>
      </c>
      <c r="B22" s="13" t="s">
        <v>68</v>
      </c>
      <c r="C22" s="14" t="s">
        <v>69</v>
      </c>
      <c r="D22" s="14" t="s">
        <v>70</v>
      </c>
      <c r="E22" s="15" t="s">
        <v>72</v>
      </c>
      <c r="F22" s="13">
        <v>87</v>
      </c>
      <c r="G22" s="13">
        <v>85</v>
      </c>
      <c r="H22" s="13">
        <v>80</v>
      </c>
      <c r="I22" s="13">
        <v>84</v>
      </c>
      <c r="J22" s="35">
        <f t="shared" si="1"/>
        <v>84.45</v>
      </c>
      <c r="K22" s="15">
        <v>63.17</v>
      </c>
      <c r="L22" s="35">
        <f t="shared" si="2"/>
        <v>75.938</v>
      </c>
      <c r="M22" s="113">
        <v>2</v>
      </c>
      <c r="N22" s="45"/>
    </row>
    <row r="23" ht="41" customHeight="1" spans="1:14">
      <c r="A23" s="80">
        <f t="shared" si="0"/>
        <v>21</v>
      </c>
      <c r="B23" s="81" t="s">
        <v>68</v>
      </c>
      <c r="C23" s="82" t="s">
        <v>69</v>
      </c>
      <c r="D23" s="82" t="s">
        <v>70</v>
      </c>
      <c r="E23" s="83" t="s">
        <v>73</v>
      </c>
      <c r="F23" s="81">
        <v>85</v>
      </c>
      <c r="G23" s="81">
        <v>87</v>
      </c>
      <c r="H23" s="81">
        <v>85</v>
      </c>
      <c r="I23" s="81">
        <v>80</v>
      </c>
      <c r="J23" s="114">
        <f t="shared" si="1"/>
        <v>85</v>
      </c>
      <c r="K23" s="83">
        <v>60.74</v>
      </c>
      <c r="L23" s="114">
        <f t="shared" si="2"/>
        <v>75.296</v>
      </c>
      <c r="M23" s="115">
        <v>3</v>
      </c>
      <c r="N23" s="116"/>
    </row>
    <row r="24" ht="41" customHeight="1" spans="1:14">
      <c r="A24" s="8">
        <f t="shared" si="0"/>
        <v>22</v>
      </c>
      <c r="B24" s="9" t="s">
        <v>68</v>
      </c>
      <c r="C24" s="10" t="s">
        <v>74</v>
      </c>
      <c r="D24" s="9" t="s">
        <v>75</v>
      </c>
      <c r="E24" s="11" t="s">
        <v>76</v>
      </c>
      <c r="F24" s="9">
        <v>90</v>
      </c>
      <c r="G24" s="9">
        <v>81</v>
      </c>
      <c r="H24" s="9">
        <v>95</v>
      </c>
      <c r="I24" s="9">
        <v>86</v>
      </c>
      <c r="J24" s="34">
        <f t="shared" si="1"/>
        <v>88.6</v>
      </c>
      <c r="K24" s="11">
        <v>64.38</v>
      </c>
      <c r="L24" s="34">
        <f t="shared" si="2"/>
        <v>78.912</v>
      </c>
      <c r="M24" s="112">
        <v>1</v>
      </c>
      <c r="N24" s="44"/>
    </row>
    <row r="25" ht="41" customHeight="1" spans="1:14">
      <c r="A25" s="12">
        <f t="shared" si="0"/>
        <v>23</v>
      </c>
      <c r="B25" s="13" t="s">
        <v>68</v>
      </c>
      <c r="C25" s="14" t="s">
        <v>74</v>
      </c>
      <c r="D25" s="13" t="s">
        <v>75</v>
      </c>
      <c r="E25" s="15" t="s">
        <v>77</v>
      </c>
      <c r="F25" s="13">
        <v>85</v>
      </c>
      <c r="G25" s="13">
        <v>83</v>
      </c>
      <c r="H25" s="13">
        <v>80</v>
      </c>
      <c r="I25" s="13">
        <v>84</v>
      </c>
      <c r="J25" s="35">
        <f t="shared" si="1"/>
        <v>83.15</v>
      </c>
      <c r="K25" s="15">
        <v>70.45</v>
      </c>
      <c r="L25" s="35">
        <f t="shared" si="2"/>
        <v>78.07</v>
      </c>
      <c r="M25" s="113">
        <v>2</v>
      </c>
      <c r="N25" s="45"/>
    </row>
    <row r="26" ht="41" customHeight="1" spans="1:14">
      <c r="A26" s="16">
        <f t="shared" si="0"/>
        <v>24</v>
      </c>
      <c r="B26" s="17" t="s">
        <v>68</v>
      </c>
      <c r="C26" s="18" t="s">
        <v>74</v>
      </c>
      <c r="D26" s="17" t="s">
        <v>75</v>
      </c>
      <c r="E26" s="19" t="s">
        <v>78</v>
      </c>
      <c r="F26" s="17">
        <v>88</v>
      </c>
      <c r="G26" s="17">
        <v>85</v>
      </c>
      <c r="H26" s="17">
        <v>85</v>
      </c>
      <c r="I26" s="17">
        <v>80</v>
      </c>
      <c r="J26" s="36">
        <f t="shared" si="1"/>
        <v>85.7</v>
      </c>
      <c r="K26" s="19">
        <v>63.17</v>
      </c>
      <c r="L26" s="36">
        <f t="shared" si="2"/>
        <v>76.688</v>
      </c>
      <c r="M26" s="117">
        <v>3</v>
      </c>
      <c r="N26" s="46"/>
    </row>
  </sheetData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pane ySplit="2" topLeftCell="A3" activePane="bottomLeft" state="frozen"/>
      <selection/>
      <selection pane="bottomLeft" activeCell="M18" sqref="M18:P18"/>
    </sheetView>
  </sheetViews>
  <sheetFormatPr defaultColWidth="9" defaultRowHeight="13.5"/>
  <cols>
    <col min="1" max="1" width="4" style="1" customWidth="1"/>
    <col min="2" max="4" width="16.5" style="2" customWidth="1"/>
    <col min="5" max="5" width="15.6333333333333" style="1" customWidth="1"/>
    <col min="6" max="8" width="10.75" style="2" customWidth="1"/>
    <col min="9" max="9" width="12.6333333333333" style="2" customWidth="1"/>
    <col min="10" max="10" width="13.25" style="2" customWidth="1"/>
    <col min="11" max="11" width="10.6333333333333" style="2" customWidth="1"/>
    <col min="12" max="12" width="16.1333333333333" style="2" customWidth="1"/>
    <col min="13" max="16" width="8.75" style="1" customWidth="1"/>
  </cols>
  <sheetData>
    <row r="1" ht="66" customHeight="1" spans="1:17">
      <c r="A1" s="3" t="s">
        <v>18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8" customHeight="1" spans="1:17">
      <c r="A2" s="5" t="s">
        <v>1</v>
      </c>
      <c r="B2" s="6" t="s">
        <v>2</v>
      </c>
      <c r="C2" s="6" t="s">
        <v>3</v>
      </c>
      <c r="D2" s="6" t="s">
        <v>19</v>
      </c>
      <c r="E2" s="7" t="s">
        <v>20</v>
      </c>
      <c r="F2" s="6" t="s">
        <v>21</v>
      </c>
      <c r="G2" s="6" t="s">
        <v>22</v>
      </c>
      <c r="H2" s="6" t="s">
        <v>23</v>
      </c>
      <c r="I2" s="6" t="s">
        <v>79</v>
      </c>
      <c r="J2" s="6" t="s">
        <v>80</v>
      </c>
      <c r="K2" s="6" t="s">
        <v>81</v>
      </c>
      <c r="L2" s="6" t="s">
        <v>11</v>
      </c>
      <c r="M2" s="6" t="s">
        <v>24</v>
      </c>
      <c r="N2" s="6" t="s">
        <v>25</v>
      </c>
      <c r="O2" s="6" t="s">
        <v>26</v>
      </c>
      <c r="P2" s="6" t="s">
        <v>27</v>
      </c>
      <c r="Q2" s="43" t="s">
        <v>28</v>
      </c>
    </row>
    <row r="3" ht="41" customHeight="1" spans="1:17">
      <c r="A3" s="8">
        <f t="shared" ref="A3:A23" si="0">ROW()-2</f>
        <v>1</v>
      </c>
      <c r="B3" s="9" t="s">
        <v>10</v>
      </c>
      <c r="C3" s="10" t="s">
        <v>82</v>
      </c>
      <c r="D3" s="10" t="s">
        <v>83</v>
      </c>
      <c r="E3" s="11" t="s">
        <v>33</v>
      </c>
      <c r="F3" s="9">
        <v>91</v>
      </c>
      <c r="G3" s="9">
        <v>88</v>
      </c>
      <c r="H3" s="9">
        <v>90</v>
      </c>
      <c r="I3" s="9">
        <v>85</v>
      </c>
      <c r="J3" s="9">
        <v>85</v>
      </c>
      <c r="K3" s="9">
        <v>83</v>
      </c>
      <c r="L3" s="9">
        <v>88</v>
      </c>
      <c r="M3" s="34">
        <f>F3*0.35+G3*0.15+H3*0.15+I3*0.15+J3*0.1+K3*0.05+L3*0.05</f>
        <v>88.35</v>
      </c>
      <c r="N3" s="11">
        <v>65.59</v>
      </c>
      <c r="O3" s="34">
        <f t="shared" ref="O3:O23" si="1">M3*0.6+N3*0.4</f>
        <v>79.246</v>
      </c>
      <c r="P3" s="34">
        <v>1</v>
      </c>
      <c r="Q3" s="44"/>
    </row>
    <row r="4" ht="41" customHeight="1" spans="1:17">
      <c r="A4" s="12">
        <f t="shared" si="0"/>
        <v>2</v>
      </c>
      <c r="B4" s="13" t="s">
        <v>10</v>
      </c>
      <c r="C4" s="14" t="s">
        <v>82</v>
      </c>
      <c r="D4" s="14" t="s">
        <v>83</v>
      </c>
      <c r="E4" s="15" t="s">
        <v>84</v>
      </c>
      <c r="F4" s="13">
        <v>88</v>
      </c>
      <c r="G4" s="13">
        <v>90</v>
      </c>
      <c r="H4" s="13">
        <v>80</v>
      </c>
      <c r="I4" s="13">
        <v>74</v>
      </c>
      <c r="J4" s="13">
        <v>80</v>
      </c>
      <c r="K4" s="13">
        <v>80</v>
      </c>
      <c r="L4" s="13">
        <v>86</v>
      </c>
      <c r="M4" s="35">
        <f>F4*0.35+G4*0.15+H4*0.15+I4*0.15+J4*0.1+K4*0.05+L4*0.05</f>
        <v>83.7</v>
      </c>
      <c r="N4" s="15">
        <v>70.79</v>
      </c>
      <c r="O4" s="35">
        <f t="shared" si="1"/>
        <v>78.536</v>
      </c>
      <c r="P4" s="35">
        <v>2</v>
      </c>
      <c r="Q4" s="45"/>
    </row>
    <row r="5" ht="41" customHeight="1" spans="1:17">
      <c r="A5" s="16">
        <f t="shared" si="0"/>
        <v>3</v>
      </c>
      <c r="B5" s="17" t="s">
        <v>10</v>
      </c>
      <c r="C5" s="18" t="s">
        <v>82</v>
      </c>
      <c r="D5" s="18" t="s">
        <v>83</v>
      </c>
      <c r="E5" s="19" t="s">
        <v>85</v>
      </c>
      <c r="F5" s="17">
        <v>83</v>
      </c>
      <c r="G5" s="17">
        <v>82</v>
      </c>
      <c r="H5" s="17">
        <v>60</v>
      </c>
      <c r="I5" s="17">
        <v>70</v>
      </c>
      <c r="J5" s="17">
        <v>78</v>
      </c>
      <c r="K5" s="17">
        <v>80</v>
      </c>
      <c r="L5" s="17">
        <v>80</v>
      </c>
      <c r="M5" s="36">
        <f>F5*0.35+G5*0.15+H5*0.15+I5*0.15+J5*0.1+K5*0.05+L5*0.05</f>
        <v>76.65</v>
      </c>
      <c r="N5" s="19">
        <v>70.45</v>
      </c>
      <c r="O5" s="36">
        <f t="shared" si="1"/>
        <v>74.17</v>
      </c>
      <c r="P5" s="36">
        <v>3</v>
      </c>
      <c r="Q5" s="46"/>
    </row>
    <row r="6" ht="41" customHeight="1" spans="1:17">
      <c r="A6" s="8">
        <f t="shared" si="0"/>
        <v>4</v>
      </c>
      <c r="B6" s="9" t="s">
        <v>10</v>
      </c>
      <c r="C6" s="10" t="s">
        <v>86</v>
      </c>
      <c r="D6" s="10" t="s">
        <v>87</v>
      </c>
      <c r="E6" s="11" t="s">
        <v>88</v>
      </c>
      <c r="F6" s="9">
        <v>92</v>
      </c>
      <c r="G6" s="9">
        <v>88</v>
      </c>
      <c r="H6" s="9">
        <v>80</v>
      </c>
      <c r="I6" s="9" t="s">
        <v>89</v>
      </c>
      <c r="J6" s="9">
        <v>88</v>
      </c>
      <c r="K6" s="9">
        <v>85</v>
      </c>
      <c r="L6" s="9">
        <v>86</v>
      </c>
      <c r="M6" s="34">
        <f t="shared" ref="M6:M11" si="2">F6*0.35+G6*0.2+H6*0.2+J6*0.15+K6*0.05+L6*0.05</f>
        <v>87.55</v>
      </c>
      <c r="N6" s="11">
        <v>69.24</v>
      </c>
      <c r="O6" s="34">
        <f t="shared" si="1"/>
        <v>80.226</v>
      </c>
      <c r="P6" s="34">
        <v>1</v>
      </c>
      <c r="Q6" s="44"/>
    </row>
    <row r="7" ht="41" customHeight="1" spans="1:17">
      <c r="A7" s="12">
        <f t="shared" si="0"/>
        <v>5</v>
      </c>
      <c r="B7" s="13" t="s">
        <v>10</v>
      </c>
      <c r="C7" s="14" t="s">
        <v>86</v>
      </c>
      <c r="D7" s="14" t="s">
        <v>87</v>
      </c>
      <c r="E7" s="15" t="s">
        <v>90</v>
      </c>
      <c r="F7" s="13">
        <v>89</v>
      </c>
      <c r="G7" s="13">
        <v>85</v>
      </c>
      <c r="H7" s="13">
        <v>90</v>
      </c>
      <c r="I7" s="13" t="s">
        <v>89</v>
      </c>
      <c r="J7" s="13">
        <v>85</v>
      </c>
      <c r="K7" s="13">
        <v>82</v>
      </c>
      <c r="L7" s="13">
        <v>88</v>
      </c>
      <c r="M7" s="35">
        <f t="shared" si="2"/>
        <v>87.4</v>
      </c>
      <c r="N7" s="15">
        <v>64.38</v>
      </c>
      <c r="O7" s="35">
        <f t="shared" si="1"/>
        <v>78.192</v>
      </c>
      <c r="P7" s="35">
        <v>2</v>
      </c>
      <c r="Q7" s="45"/>
    </row>
    <row r="8" ht="41" customHeight="1" spans="1:17">
      <c r="A8" s="16">
        <f t="shared" si="0"/>
        <v>6</v>
      </c>
      <c r="B8" s="17" t="s">
        <v>10</v>
      </c>
      <c r="C8" s="18" t="s">
        <v>86</v>
      </c>
      <c r="D8" s="18" t="s">
        <v>87</v>
      </c>
      <c r="E8" s="19" t="s">
        <v>91</v>
      </c>
      <c r="F8" s="17">
        <v>86</v>
      </c>
      <c r="G8" s="17">
        <v>88</v>
      </c>
      <c r="H8" s="17">
        <v>80</v>
      </c>
      <c r="I8" s="17" t="s">
        <v>89</v>
      </c>
      <c r="J8" s="17">
        <v>80</v>
      </c>
      <c r="K8" s="17">
        <v>80</v>
      </c>
      <c r="L8" s="17">
        <v>84</v>
      </c>
      <c r="M8" s="36">
        <f t="shared" si="2"/>
        <v>83.9</v>
      </c>
      <c r="N8" s="19">
        <v>64.38</v>
      </c>
      <c r="O8" s="36">
        <f t="shared" si="1"/>
        <v>76.092</v>
      </c>
      <c r="P8" s="36">
        <v>3</v>
      </c>
      <c r="Q8" s="46"/>
    </row>
    <row r="9" ht="41" customHeight="1" spans="1:17">
      <c r="A9" s="8">
        <f t="shared" si="0"/>
        <v>7</v>
      </c>
      <c r="B9" s="9" t="s">
        <v>10</v>
      </c>
      <c r="C9" s="10" t="s">
        <v>86</v>
      </c>
      <c r="D9" s="10" t="s">
        <v>92</v>
      </c>
      <c r="E9" s="11" t="s">
        <v>93</v>
      </c>
      <c r="F9" s="9">
        <v>85</v>
      </c>
      <c r="G9" s="9">
        <v>80</v>
      </c>
      <c r="H9" s="9">
        <v>80</v>
      </c>
      <c r="I9" s="9" t="s">
        <v>89</v>
      </c>
      <c r="J9" s="9">
        <v>85</v>
      </c>
      <c r="K9" s="9">
        <v>80</v>
      </c>
      <c r="L9" s="9">
        <v>82</v>
      </c>
      <c r="M9" s="34">
        <f t="shared" si="2"/>
        <v>82.6</v>
      </c>
      <c r="N9" s="11">
        <v>72.78</v>
      </c>
      <c r="O9" s="34">
        <f t="shared" si="1"/>
        <v>78.672</v>
      </c>
      <c r="P9" s="34">
        <v>1</v>
      </c>
      <c r="Q9" s="44"/>
    </row>
    <row r="10" ht="41" customHeight="1" spans="1:17">
      <c r="A10" s="12">
        <f t="shared" si="0"/>
        <v>8</v>
      </c>
      <c r="B10" s="13" t="s">
        <v>10</v>
      </c>
      <c r="C10" s="14" t="s">
        <v>86</v>
      </c>
      <c r="D10" s="14" t="s">
        <v>92</v>
      </c>
      <c r="E10" s="15" t="s">
        <v>94</v>
      </c>
      <c r="F10" s="13">
        <v>88</v>
      </c>
      <c r="G10" s="13">
        <v>86</v>
      </c>
      <c r="H10" s="13">
        <v>95</v>
      </c>
      <c r="I10" s="13" t="s">
        <v>89</v>
      </c>
      <c r="J10" s="13">
        <v>84</v>
      </c>
      <c r="K10" s="13">
        <v>85</v>
      </c>
      <c r="L10" s="13">
        <v>84</v>
      </c>
      <c r="M10" s="35">
        <f t="shared" si="2"/>
        <v>88.05</v>
      </c>
      <c r="N10" s="15">
        <v>64.38</v>
      </c>
      <c r="O10" s="35">
        <f t="shared" si="1"/>
        <v>78.582</v>
      </c>
      <c r="P10" s="35">
        <v>2</v>
      </c>
      <c r="Q10" s="45"/>
    </row>
    <row r="11" ht="41" customHeight="1" spans="1:17">
      <c r="A11" s="16">
        <f t="shared" si="0"/>
        <v>9</v>
      </c>
      <c r="B11" s="17" t="s">
        <v>10</v>
      </c>
      <c r="C11" s="18" t="s">
        <v>86</v>
      </c>
      <c r="D11" s="18" t="s">
        <v>92</v>
      </c>
      <c r="E11" s="19" t="s">
        <v>95</v>
      </c>
      <c r="F11" s="17">
        <v>90</v>
      </c>
      <c r="G11" s="17">
        <v>89</v>
      </c>
      <c r="H11" s="17">
        <v>85</v>
      </c>
      <c r="I11" s="17" t="s">
        <v>89</v>
      </c>
      <c r="J11" s="17">
        <v>83</v>
      </c>
      <c r="K11" s="17">
        <v>82</v>
      </c>
      <c r="L11" s="17">
        <v>86</v>
      </c>
      <c r="M11" s="36">
        <f t="shared" si="2"/>
        <v>87.15</v>
      </c>
      <c r="N11" s="19">
        <v>65.59</v>
      </c>
      <c r="O11" s="36">
        <f t="shared" si="1"/>
        <v>78.526</v>
      </c>
      <c r="P11" s="36">
        <v>3</v>
      </c>
      <c r="Q11" s="46"/>
    </row>
    <row r="12" ht="41" customHeight="1" spans="1:17">
      <c r="A12" s="8">
        <f t="shared" si="0"/>
        <v>10</v>
      </c>
      <c r="B12" s="9" t="s">
        <v>96</v>
      </c>
      <c r="C12" s="10" t="s">
        <v>97</v>
      </c>
      <c r="D12" s="9" t="s">
        <v>98</v>
      </c>
      <c r="E12" s="11" t="s">
        <v>99</v>
      </c>
      <c r="F12" s="9">
        <v>82</v>
      </c>
      <c r="G12" s="9">
        <v>85</v>
      </c>
      <c r="H12" s="9">
        <v>60</v>
      </c>
      <c r="I12" s="9" t="s">
        <v>89</v>
      </c>
      <c r="J12" s="9" t="s">
        <v>89</v>
      </c>
      <c r="K12" s="9" t="s">
        <v>89</v>
      </c>
      <c r="L12" s="9">
        <v>80</v>
      </c>
      <c r="M12" s="34">
        <f>F12*0.4+G12*0.25+H12*0.25+L12*0.1</f>
        <v>77.05</v>
      </c>
      <c r="N12" s="11">
        <v>61.95</v>
      </c>
      <c r="O12" s="34">
        <f t="shared" si="1"/>
        <v>71.01</v>
      </c>
      <c r="P12" s="34">
        <v>1</v>
      </c>
      <c r="Q12" s="44"/>
    </row>
    <row r="13" ht="41" customHeight="1" spans="1:17">
      <c r="A13" s="12">
        <f t="shared" si="0"/>
        <v>11</v>
      </c>
      <c r="B13" s="13" t="s">
        <v>96</v>
      </c>
      <c r="C13" s="14" t="s">
        <v>97</v>
      </c>
      <c r="D13" s="13" t="s">
        <v>98</v>
      </c>
      <c r="E13" s="15" t="s">
        <v>100</v>
      </c>
      <c r="F13" s="13">
        <v>75</v>
      </c>
      <c r="G13" s="13">
        <v>80</v>
      </c>
      <c r="H13" s="13">
        <v>50</v>
      </c>
      <c r="I13" s="13">
        <v>69</v>
      </c>
      <c r="J13" s="13">
        <v>70</v>
      </c>
      <c r="K13" s="13">
        <v>72</v>
      </c>
      <c r="L13" s="13">
        <v>70</v>
      </c>
      <c r="M13" s="35">
        <f>F13*0.35+G13*0.15+H13*0.15+I13*0.15+J13*0.1+K13*0.05+L13*0.05</f>
        <v>70.2</v>
      </c>
      <c r="N13" s="15">
        <v>64.38</v>
      </c>
      <c r="O13" s="35">
        <f t="shared" si="1"/>
        <v>67.872</v>
      </c>
      <c r="P13" s="35">
        <v>2</v>
      </c>
      <c r="Q13" s="45"/>
    </row>
    <row r="14" ht="41" customHeight="1" spans="1:17">
      <c r="A14" s="16">
        <f t="shared" si="0"/>
        <v>12</v>
      </c>
      <c r="B14" s="17" t="s">
        <v>96</v>
      </c>
      <c r="C14" s="18" t="s">
        <v>97</v>
      </c>
      <c r="D14" s="17" t="s">
        <v>98</v>
      </c>
      <c r="E14" s="19" t="s">
        <v>101</v>
      </c>
      <c r="F14" s="17">
        <v>79</v>
      </c>
      <c r="G14" s="17">
        <v>81</v>
      </c>
      <c r="H14" s="17">
        <v>50</v>
      </c>
      <c r="I14" s="17">
        <v>70</v>
      </c>
      <c r="J14" s="17">
        <v>68</v>
      </c>
      <c r="K14" s="17">
        <v>65</v>
      </c>
      <c r="L14" s="17">
        <v>72</v>
      </c>
      <c r="M14" s="36">
        <f>F14*0.35+G14*0.15+H14*0.15+I14*0.15+J14*0.1+K14*0.05+L14*0.05</f>
        <v>71.45</v>
      </c>
      <c r="N14" s="19">
        <v>60.12</v>
      </c>
      <c r="O14" s="36">
        <f t="shared" si="1"/>
        <v>66.918</v>
      </c>
      <c r="P14" s="36">
        <v>3</v>
      </c>
      <c r="Q14" s="46"/>
    </row>
    <row r="15" ht="41" customHeight="1" spans="1:17">
      <c r="A15" s="20">
        <f t="shared" si="0"/>
        <v>13</v>
      </c>
      <c r="B15" s="21" t="s">
        <v>102</v>
      </c>
      <c r="C15" s="21" t="s">
        <v>103</v>
      </c>
      <c r="D15" s="21" t="s">
        <v>104</v>
      </c>
      <c r="E15" s="22" t="s">
        <v>105</v>
      </c>
      <c r="F15" s="23">
        <v>90</v>
      </c>
      <c r="G15" s="23">
        <v>85</v>
      </c>
      <c r="H15" s="23">
        <v>90</v>
      </c>
      <c r="I15" s="23" t="s">
        <v>89</v>
      </c>
      <c r="J15" s="23">
        <v>88</v>
      </c>
      <c r="K15" s="23">
        <v>84</v>
      </c>
      <c r="L15" s="23">
        <v>84</v>
      </c>
      <c r="M15" s="37">
        <f t="shared" ref="M15:M23" si="3">F15*0.35+G15*0.2+H15*0.2+J15*0.15+K15*0.05+L15*0.05</f>
        <v>88.1</v>
      </c>
      <c r="N15" s="38">
        <v>66.81</v>
      </c>
      <c r="O15" s="37">
        <f t="shared" si="1"/>
        <v>79.584</v>
      </c>
      <c r="P15" s="37">
        <v>1</v>
      </c>
      <c r="Q15" s="47"/>
    </row>
    <row r="16" ht="41" customHeight="1" spans="1:17">
      <c r="A16" s="24">
        <f t="shared" si="0"/>
        <v>14</v>
      </c>
      <c r="B16" s="25" t="s">
        <v>102</v>
      </c>
      <c r="C16" s="25" t="s">
        <v>103</v>
      </c>
      <c r="D16" s="25" t="s">
        <v>104</v>
      </c>
      <c r="E16" s="26" t="s">
        <v>106</v>
      </c>
      <c r="F16" s="27">
        <v>91</v>
      </c>
      <c r="G16" s="27">
        <v>85</v>
      </c>
      <c r="H16" s="27">
        <v>90</v>
      </c>
      <c r="I16" s="27" t="s">
        <v>89</v>
      </c>
      <c r="J16" s="27">
        <v>90</v>
      </c>
      <c r="K16" s="27">
        <v>85</v>
      </c>
      <c r="L16" s="27">
        <v>86</v>
      </c>
      <c r="M16" s="39">
        <f t="shared" si="3"/>
        <v>88.9</v>
      </c>
      <c r="N16" s="40">
        <v>65.59</v>
      </c>
      <c r="O16" s="39">
        <f t="shared" si="1"/>
        <v>79.576</v>
      </c>
      <c r="P16" s="39">
        <v>1</v>
      </c>
      <c r="Q16" s="48"/>
    </row>
    <row r="17" ht="41" customHeight="1" spans="1:17">
      <c r="A17" s="24">
        <f t="shared" si="0"/>
        <v>15</v>
      </c>
      <c r="B17" s="25" t="s">
        <v>102</v>
      </c>
      <c r="C17" s="25" t="s">
        <v>103</v>
      </c>
      <c r="D17" s="25" t="s">
        <v>104</v>
      </c>
      <c r="E17" s="28" t="s">
        <v>107</v>
      </c>
      <c r="F17" s="27">
        <v>89</v>
      </c>
      <c r="G17" s="27">
        <v>81</v>
      </c>
      <c r="H17" s="27">
        <v>85</v>
      </c>
      <c r="I17" s="27" t="s">
        <v>89</v>
      </c>
      <c r="J17" s="27">
        <v>87</v>
      </c>
      <c r="K17" s="27">
        <v>80</v>
      </c>
      <c r="L17" s="27">
        <v>82</v>
      </c>
      <c r="M17" s="39">
        <f t="shared" si="3"/>
        <v>85.5</v>
      </c>
      <c r="N17" s="40">
        <v>66.81</v>
      </c>
      <c r="O17" s="39">
        <f t="shared" si="1"/>
        <v>78.024</v>
      </c>
      <c r="P17" s="39">
        <v>3</v>
      </c>
      <c r="Q17" s="48"/>
    </row>
    <row r="18" ht="41" customHeight="1" spans="1:17">
      <c r="A18" s="24">
        <f t="shared" si="0"/>
        <v>16</v>
      </c>
      <c r="B18" s="29" t="s">
        <v>102</v>
      </c>
      <c r="C18" s="29" t="s">
        <v>103</v>
      </c>
      <c r="D18" s="29" t="s">
        <v>104</v>
      </c>
      <c r="E18" s="28" t="s">
        <v>108</v>
      </c>
      <c r="F18" s="27">
        <v>90</v>
      </c>
      <c r="G18" s="27">
        <v>84</v>
      </c>
      <c r="H18" s="27">
        <v>80</v>
      </c>
      <c r="I18" s="27" t="s">
        <v>89</v>
      </c>
      <c r="J18" s="27">
        <v>85</v>
      </c>
      <c r="K18" s="27">
        <v>80</v>
      </c>
      <c r="L18" s="27">
        <v>86</v>
      </c>
      <c r="M18" s="39">
        <f t="shared" si="3"/>
        <v>85.35</v>
      </c>
      <c r="N18" s="40">
        <v>63.17</v>
      </c>
      <c r="O18" s="39">
        <f t="shared" si="1"/>
        <v>76.478</v>
      </c>
      <c r="P18" s="39">
        <v>4</v>
      </c>
      <c r="Q18" s="48"/>
    </row>
    <row r="19" ht="41" customHeight="1" spans="1:17">
      <c r="A19" s="24">
        <f t="shared" si="0"/>
        <v>17</v>
      </c>
      <c r="B19" s="25" t="s">
        <v>102</v>
      </c>
      <c r="C19" s="25" t="s">
        <v>103</v>
      </c>
      <c r="D19" s="25" t="s">
        <v>104</v>
      </c>
      <c r="E19" s="28" t="s">
        <v>109</v>
      </c>
      <c r="F19" s="27">
        <v>83</v>
      </c>
      <c r="G19" s="27">
        <v>83</v>
      </c>
      <c r="H19" s="27">
        <v>70</v>
      </c>
      <c r="I19" s="27" t="s">
        <v>89</v>
      </c>
      <c r="J19" s="27">
        <v>83</v>
      </c>
      <c r="K19" s="27">
        <v>83</v>
      </c>
      <c r="L19" s="27">
        <v>80</v>
      </c>
      <c r="M19" s="39">
        <f t="shared" si="3"/>
        <v>80.25</v>
      </c>
      <c r="N19" s="40">
        <v>69.24</v>
      </c>
      <c r="O19" s="39">
        <f t="shared" si="1"/>
        <v>75.846</v>
      </c>
      <c r="P19" s="39">
        <v>5</v>
      </c>
      <c r="Q19" s="48"/>
    </row>
    <row r="20" ht="41" customHeight="1" spans="1:17">
      <c r="A20" s="24">
        <f t="shared" si="0"/>
        <v>18</v>
      </c>
      <c r="B20" s="25" t="s">
        <v>102</v>
      </c>
      <c r="C20" s="25" t="s">
        <v>103</v>
      </c>
      <c r="D20" s="25" t="s">
        <v>104</v>
      </c>
      <c r="E20" s="28" t="s">
        <v>110</v>
      </c>
      <c r="F20" s="27">
        <v>85</v>
      </c>
      <c r="G20" s="27">
        <v>81</v>
      </c>
      <c r="H20" s="27">
        <v>73</v>
      </c>
      <c r="I20" s="27" t="s">
        <v>89</v>
      </c>
      <c r="J20" s="27">
        <v>83</v>
      </c>
      <c r="K20" s="27">
        <v>84</v>
      </c>
      <c r="L20" s="27">
        <v>80</v>
      </c>
      <c r="M20" s="39">
        <f t="shared" si="3"/>
        <v>81.2</v>
      </c>
      <c r="N20" s="40">
        <v>64.38</v>
      </c>
      <c r="O20" s="39">
        <f t="shared" si="1"/>
        <v>74.472</v>
      </c>
      <c r="P20" s="39">
        <v>6</v>
      </c>
      <c r="Q20" s="48"/>
    </row>
    <row r="21" ht="41" customHeight="1" spans="1:17">
      <c r="A21" s="24">
        <f t="shared" si="0"/>
        <v>19</v>
      </c>
      <c r="B21" s="25" t="s">
        <v>102</v>
      </c>
      <c r="C21" s="25" t="s">
        <v>103</v>
      </c>
      <c r="D21" s="25" t="s">
        <v>104</v>
      </c>
      <c r="E21" s="28" t="s">
        <v>111</v>
      </c>
      <c r="F21" s="27">
        <v>86</v>
      </c>
      <c r="G21" s="27">
        <v>82</v>
      </c>
      <c r="H21" s="27">
        <v>73</v>
      </c>
      <c r="I21" s="27" t="s">
        <v>89</v>
      </c>
      <c r="J21" s="27">
        <v>87</v>
      </c>
      <c r="K21" s="27">
        <v>81</v>
      </c>
      <c r="L21" s="27">
        <v>82</v>
      </c>
      <c r="M21" s="39">
        <f t="shared" si="3"/>
        <v>82.3</v>
      </c>
      <c r="N21" s="40">
        <v>61.95</v>
      </c>
      <c r="O21" s="39">
        <f t="shared" si="1"/>
        <v>74.16</v>
      </c>
      <c r="P21" s="39">
        <v>7</v>
      </c>
      <c r="Q21" s="48"/>
    </row>
    <row r="22" ht="41" customHeight="1" spans="1:17">
      <c r="A22" s="24">
        <f t="shared" si="0"/>
        <v>20</v>
      </c>
      <c r="B22" s="25" t="s">
        <v>102</v>
      </c>
      <c r="C22" s="25" t="s">
        <v>103</v>
      </c>
      <c r="D22" s="25" t="s">
        <v>104</v>
      </c>
      <c r="E22" s="28" t="s">
        <v>112</v>
      </c>
      <c r="F22" s="27">
        <v>85</v>
      </c>
      <c r="G22" s="27">
        <v>82</v>
      </c>
      <c r="H22" s="27">
        <v>72</v>
      </c>
      <c r="I22" s="27" t="s">
        <v>89</v>
      </c>
      <c r="J22" s="27">
        <v>87</v>
      </c>
      <c r="K22" s="27">
        <v>80</v>
      </c>
      <c r="L22" s="27">
        <v>80</v>
      </c>
      <c r="M22" s="39">
        <f t="shared" si="3"/>
        <v>81.6</v>
      </c>
      <c r="N22" s="40">
        <v>61.95</v>
      </c>
      <c r="O22" s="39">
        <f t="shared" si="1"/>
        <v>73.74</v>
      </c>
      <c r="P22" s="39">
        <v>8</v>
      </c>
      <c r="Q22" s="48"/>
    </row>
    <row r="23" ht="41" customHeight="1" spans="1:17">
      <c r="A23" s="30">
        <f t="shared" si="0"/>
        <v>21</v>
      </c>
      <c r="B23" s="31" t="s">
        <v>102</v>
      </c>
      <c r="C23" s="31" t="s">
        <v>103</v>
      </c>
      <c r="D23" s="31" t="s">
        <v>104</v>
      </c>
      <c r="E23" s="32" t="s">
        <v>113</v>
      </c>
      <c r="F23" s="33">
        <v>84</v>
      </c>
      <c r="G23" s="33">
        <v>83</v>
      </c>
      <c r="H23" s="33">
        <v>75</v>
      </c>
      <c r="I23" s="33" t="s">
        <v>89</v>
      </c>
      <c r="J23" s="33">
        <v>86</v>
      </c>
      <c r="K23" s="33">
        <v>82</v>
      </c>
      <c r="L23" s="33">
        <v>80</v>
      </c>
      <c r="M23" s="41">
        <f t="shared" si="3"/>
        <v>82</v>
      </c>
      <c r="N23" s="42">
        <v>60.12</v>
      </c>
      <c r="O23" s="41">
        <f t="shared" si="1"/>
        <v>73.248</v>
      </c>
      <c r="P23" s="41">
        <v>9</v>
      </c>
      <c r="Q23" s="49"/>
    </row>
  </sheetData>
  <mergeCells count="1">
    <mergeCell ref="A1:Q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拟录用人选</vt:lpstr>
      <vt:lpstr>9.22 (3人评分)</vt:lpstr>
      <vt:lpstr>9.26 (3人评分)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王眷鸿</cp:lastModifiedBy>
  <dcterms:created xsi:type="dcterms:W3CDTF">2023-05-12T11:15:00Z</dcterms:created>
  <dcterms:modified xsi:type="dcterms:W3CDTF">2025-04-14T07:24:26Z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03F2ADADE57246EDA73696E937C973A1_13</vt:lpwstr>
  </property>
  <property fmtid="{D5CDD505-2E9C-101B-9397-08002B2CF9AE}" pid="3" name="KSOProductBuildVer">
    <vt:lpwstr>2052-12.1.0.20305</vt:lpwstr>
  </property>
</Properties>
</file>