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及体检人员名单" sheetId="5" r:id="rId1"/>
  </sheets>
  <definedNames>
    <definedName name="_xlnm._FilterDatabase" localSheetId="0" hidden="1">总成绩及体检人员名单!$B$2:$H$2</definedName>
    <definedName name="_xlnm.Print_Titles" localSheetId="0">总成绩及体检人员名单!$1:$2</definedName>
    <definedName name="_xlnm.Print_Area" localSheetId="0">总成绩及体检人员名单!$A$1:$L$14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<sst xmlns="http://schemas.openxmlformats.org/spreadsheetml/2006/main" count="58" uniqueCount="35">
  <si>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宣恩县2025年第三次事业单位公开选聘第一批测试总成绩及体检人员名单</t>
  </si>
  <si>
    <t>序号</t>
  </si>
  <si>
    <t>招聘单位名称</t>
  </si>
  <si>
    <t>岗位代码</t>
  </si>
  <si>
    <t>岗位名称</t>
  </si>
  <si>
    <t>姓名</t>
  </si>
  <si>
    <t>笔试成绩</t>
  </si>
  <si>
    <t>笔试成绩折合分</t>
  </si>
  <si>
    <t>面试成绩</t>
  </si>
  <si>
    <t>面试成绩折合分</t>
  </si>
  <si>
    <t>测试总成绩</t>
  </si>
  <si>
    <t>总成绩排名</t>
  </si>
  <si>
    <t>是否体检</t>
  </si>
  <si>
    <t>宣恩县劳动权益维护中心</t>
  </si>
  <si>
    <t>劳动维权岗（1）</t>
  </si>
  <si>
    <t>张超</t>
  </si>
  <si>
    <t>/</t>
  </si>
  <si>
    <t>是</t>
  </si>
  <si>
    <t>劳动维权岗（2）</t>
  </si>
  <si>
    <t>杨世坤</t>
  </si>
  <si>
    <t>满星</t>
  </si>
  <si>
    <t>张金辉</t>
  </si>
  <si>
    <t>宣恩县城乡居民社会养老保险服务中心</t>
  </si>
  <si>
    <t>党建业务岗</t>
  </si>
  <si>
    <t>苏友双</t>
  </si>
  <si>
    <t>曾小艳</t>
  </si>
  <si>
    <t>龙光海</t>
  </si>
  <si>
    <t>刘荣</t>
  </si>
  <si>
    <t>业务经办岗</t>
  </si>
  <si>
    <t>余绍峰</t>
  </si>
  <si>
    <t>陈磊</t>
  </si>
  <si>
    <t>许思进</t>
  </si>
  <si>
    <t>宣恩县消费者权益保护中心</t>
  </si>
  <si>
    <t>财务会计岗位</t>
  </si>
  <si>
    <t>陈娅玲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</si>
</sst>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rgb="FF000000"/>
      <name val="宋体"/>
      <charset val="134"/>
    </font>
    <font>
      <sz val="11"/>
      <color indexed="8"/>
      <name val="黑体"/>
      <charset val="134"/>
    </font>
    <font>
      <sz val="14"/>
      <name val="黑体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Normal="100" workbookViewId="0">
      <selection activeCell="O7" sqref="O7"/>
    </sheetView>
  </sheetViews>
  <sheetFormatPr defaultColWidth="9" defaultRowHeight="13.5"/>
  <cols>
    <col min="1" max="1" width="4.5" style="3" customWidth="1"/>
    <col min="2" max="2" width="14.125" style="4" customWidth="1"/>
    <col min="3" max="3" width="10.125" style="5" customWidth="1"/>
    <col min="4" max="4" width="12" style="3" customWidth="1"/>
    <col min="5" max="5" width="10.25" style="3" customWidth="1"/>
    <col min="6" max="6" width="9" style="6"/>
    <col min="7" max="7" width="10.875" style="7" customWidth="1"/>
    <col min="8" max="8" width="9" style="8"/>
    <col min="9" max="9" width="11.875" style="6"/>
    <col min="10" max="10" width="9.875" style="6" customWidth="1"/>
    <col min="11" max="11" width="8.375" style="9" customWidth="1"/>
    <col min="12" max="12" width="7.5" style="9" customWidth="1"/>
  </cols>
  <sheetData>
    <row r="1" customFormat="1" ht="40" customHeight="1" spans="1:12">
      <c r="A1" s="10" t="s">
        <v>0</v>
      </c>
      <c r="B1" s="10"/>
      <c r="C1" s="11"/>
      <c r="D1" s="10"/>
      <c r="E1" s="10"/>
      <c r="F1" s="12"/>
      <c r="G1" s="12"/>
      <c r="H1" s="10"/>
      <c r="I1" s="10"/>
      <c r="J1" s="10"/>
      <c r="K1" s="10"/>
      <c r="L1" s="10"/>
    </row>
    <row r="2" customFormat="1" ht="43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4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s="1" customFormat="1" ht="43" customHeight="1" spans="1:12">
      <c r="A3" s="16">
        <v>1</v>
      </c>
      <c r="B3" s="17" t="s">
        <v>13</v>
      </c>
      <c r="C3" s="17">
        <v>20250401</v>
      </c>
      <c r="D3" s="17" t="s">
        <v>14</v>
      </c>
      <c r="E3" s="17" t="s">
        <v>15</v>
      </c>
      <c r="F3" s="18" t="s">
        <v>16</v>
      </c>
      <c r="G3" s="19" t="s">
        <v>16</v>
      </c>
      <c r="H3" s="18">
        <v>85.58</v>
      </c>
      <c r="I3" s="19">
        <f>H3*1</f>
        <v>85.58</v>
      </c>
      <c r="J3" s="19">
        <f>I3</f>
        <v>85.58</v>
      </c>
      <c r="K3" s="29">
        <v>1</v>
      </c>
      <c r="L3" s="29" t="s">
        <v>17</v>
      </c>
    </row>
    <row r="4" s="2" customFormat="1" ht="43" customHeight="1" spans="1:12">
      <c r="A4" s="16">
        <v>2</v>
      </c>
      <c r="B4" s="17" t="s">
        <v>13</v>
      </c>
      <c r="C4" s="17">
        <v>20250402</v>
      </c>
      <c r="D4" s="17" t="s">
        <v>18</v>
      </c>
      <c r="E4" s="20" t="s">
        <v>19</v>
      </c>
      <c r="F4" s="21">
        <v>93</v>
      </c>
      <c r="G4" s="19">
        <f t="shared" ref="G4:G13" si="0">F4*0.4</f>
        <v>37.2</v>
      </c>
      <c r="H4" s="21">
        <v>83.48</v>
      </c>
      <c r="I4" s="19">
        <f t="shared" ref="I4:I13" si="1">H4*0.6</f>
        <v>50.088</v>
      </c>
      <c r="J4" s="19">
        <f>G4+I4</f>
        <v>87.288</v>
      </c>
      <c r="K4" s="29">
        <f>RANK(J4,$J$4:$J$6)</f>
        <v>1</v>
      </c>
      <c r="L4" s="29" t="s">
        <v>17</v>
      </c>
    </row>
    <row r="5" s="2" customFormat="1" ht="43" customHeight="1" spans="1:12">
      <c r="A5" s="22">
        <v>3</v>
      </c>
      <c r="B5" s="23" t="s">
        <v>13</v>
      </c>
      <c r="C5" s="23">
        <v>20250402</v>
      </c>
      <c r="D5" s="23" t="s">
        <v>18</v>
      </c>
      <c r="E5" s="24" t="s">
        <v>20</v>
      </c>
      <c r="F5" s="25">
        <v>89</v>
      </c>
      <c r="G5" s="26">
        <f t="shared" si="0"/>
        <v>35.6</v>
      </c>
      <c r="H5" s="25">
        <v>84.02</v>
      </c>
      <c r="I5" s="26">
        <f>H5*0.6</f>
        <v>50.412</v>
      </c>
      <c r="J5" s="26">
        <f t="shared" ref="J5:J13" si="2">G5+I5</f>
        <v>86.012</v>
      </c>
      <c r="K5" s="30">
        <f>RANK(J5,$J$4:$J$6)</f>
        <v>2</v>
      </c>
      <c r="L5" s="30"/>
    </row>
    <row r="6" s="2" customFormat="1" ht="43" customHeight="1" spans="1:12">
      <c r="A6" s="22">
        <v>4</v>
      </c>
      <c r="B6" s="23" t="s">
        <v>13</v>
      </c>
      <c r="C6" s="23">
        <v>20250402</v>
      </c>
      <c r="D6" s="23" t="s">
        <v>18</v>
      </c>
      <c r="E6" s="24" t="s">
        <v>21</v>
      </c>
      <c r="F6" s="25">
        <v>89</v>
      </c>
      <c r="G6" s="26">
        <f t="shared" si="0"/>
        <v>35.6</v>
      </c>
      <c r="H6" s="25">
        <v>82.88</v>
      </c>
      <c r="I6" s="26">
        <f t="shared" si="1"/>
        <v>49.728</v>
      </c>
      <c r="J6" s="26">
        <f t="shared" si="2"/>
        <v>85.328</v>
      </c>
      <c r="K6" s="30">
        <f>RANK(J6,$J$4:$J$6)</f>
        <v>3</v>
      </c>
      <c r="L6" s="30"/>
    </row>
    <row r="7" s="2" customFormat="1" ht="43" customHeight="1" spans="1:12">
      <c r="A7" s="16">
        <v>5</v>
      </c>
      <c r="B7" s="17" t="s">
        <v>22</v>
      </c>
      <c r="C7" s="17">
        <v>20250403</v>
      </c>
      <c r="D7" s="17" t="s">
        <v>23</v>
      </c>
      <c r="E7" s="27" t="s">
        <v>24</v>
      </c>
      <c r="F7" s="21">
        <v>88.5</v>
      </c>
      <c r="G7" s="19">
        <f t="shared" si="0"/>
        <v>35.4</v>
      </c>
      <c r="H7" s="21">
        <v>82.9</v>
      </c>
      <c r="I7" s="19">
        <f t="shared" si="1"/>
        <v>49.74</v>
      </c>
      <c r="J7" s="19">
        <f t="shared" si="2"/>
        <v>85.14</v>
      </c>
      <c r="K7" s="29">
        <f>RANK(J7,$J$7:$J$10)</f>
        <v>1</v>
      </c>
      <c r="L7" s="29" t="s">
        <v>17</v>
      </c>
    </row>
    <row r="8" s="2" customFormat="1" ht="43" customHeight="1" spans="1:12">
      <c r="A8" s="22">
        <v>6</v>
      </c>
      <c r="B8" s="23" t="s">
        <v>22</v>
      </c>
      <c r="C8" s="23">
        <v>20250403</v>
      </c>
      <c r="D8" s="23" t="s">
        <v>23</v>
      </c>
      <c r="E8" s="24" t="s">
        <v>25</v>
      </c>
      <c r="F8" s="25">
        <v>88</v>
      </c>
      <c r="G8" s="26">
        <f t="shared" si="0"/>
        <v>35.2</v>
      </c>
      <c r="H8" s="25">
        <v>79.08</v>
      </c>
      <c r="I8" s="26">
        <f t="shared" si="1"/>
        <v>47.448</v>
      </c>
      <c r="J8" s="26">
        <f t="shared" si="2"/>
        <v>82.648</v>
      </c>
      <c r="K8" s="30">
        <f>RANK(J8,$J$7:$J$10)</f>
        <v>2</v>
      </c>
      <c r="L8" s="30"/>
    </row>
    <row r="9" s="2" customFormat="1" ht="43" customHeight="1" spans="1:12">
      <c r="A9" s="22">
        <v>7</v>
      </c>
      <c r="B9" s="23" t="s">
        <v>22</v>
      </c>
      <c r="C9" s="23">
        <v>20250403</v>
      </c>
      <c r="D9" s="23" t="s">
        <v>23</v>
      </c>
      <c r="E9" s="28" t="s">
        <v>26</v>
      </c>
      <c r="F9" s="25">
        <v>85</v>
      </c>
      <c r="G9" s="26">
        <f t="shared" si="0"/>
        <v>34</v>
      </c>
      <c r="H9" s="25">
        <v>80.2</v>
      </c>
      <c r="I9" s="26">
        <f t="shared" si="1"/>
        <v>48.12</v>
      </c>
      <c r="J9" s="26">
        <f t="shared" si="2"/>
        <v>82.12</v>
      </c>
      <c r="K9" s="30">
        <f>RANK(J9,$J$7:$J$10)</f>
        <v>3</v>
      </c>
      <c r="L9" s="30"/>
    </row>
    <row r="10" s="2" customFormat="1" ht="43" customHeight="1" spans="1:12">
      <c r="A10" s="22">
        <v>8</v>
      </c>
      <c r="B10" s="23" t="s">
        <v>22</v>
      </c>
      <c r="C10" s="23">
        <v>20250403</v>
      </c>
      <c r="D10" s="23" t="s">
        <v>23</v>
      </c>
      <c r="E10" s="24" t="s">
        <v>27</v>
      </c>
      <c r="F10" s="25">
        <v>85</v>
      </c>
      <c r="G10" s="26">
        <f t="shared" si="0"/>
        <v>34</v>
      </c>
      <c r="H10" s="25">
        <v>78.92</v>
      </c>
      <c r="I10" s="26">
        <f t="shared" si="1"/>
        <v>47.352</v>
      </c>
      <c r="J10" s="26">
        <f t="shared" si="2"/>
        <v>81.352</v>
      </c>
      <c r="K10" s="30">
        <f>RANK(J10,$J$7:$J$10)</f>
        <v>4</v>
      </c>
      <c r="L10" s="30"/>
    </row>
    <row r="11" s="2" customFormat="1" ht="43" customHeight="1" spans="1:12">
      <c r="A11" s="16">
        <v>9</v>
      </c>
      <c r="B11" s="17" t="s">
        <v>22</v>
      </c>
      <c r="C11" s="17">
        <v>20250404</v>
      </c>
      <c r="D11" s="17" t="s">
        <v>28</v>
      </c>
      <c r="E11" s="27" t="s">
        <v>29</v>
      </c>
      <c r="F11" s="21">
        <v>95</v>
      </c>
      <c r="G11" s="19">
        <f t="shared" si="0"/>
        <v>38</v>
      </c>
      <c r="H11" s="21">
        <v>86.38</v>
      </c>
      <c r="I11" s="19">
        <f t="shared" si="1"/>
        <v>51.828</v>
      </c>
      <c r="J11" s="19">
        <f t="shared" si="2"/>
        <v>89.828</v>
      </c>
      <c r="K11" s="29">
        <f>RANK(J11,$J$11:$J$13)</f>
        <v>1</v>
      </c>
      <c r="L11" s="29" t="s">
        <v>17</v>
      </c>
    </row>
    <row r="12" s="2" customFormat="1" ht="43" customHeight="1" spans="1:12">
      <c r="A12" s="22">
        <v>10</v>
      </c>
      <c r="B12" s="23" t="s">
        <v>22</v>
      </c>
      <c r="C12" s="23">
        <v>20250404</v>
      </c>
      <c r="D12" s="23" t="s">
        <v>28</v>
      </c>
      <c r="E12" s="28" t="s">
        <v>30</v>
      </c>
      <c r="F12" s="25">
        <v>89.5</v>
      </c>
      <c r="G12" s="26">
        <f t="shared" si="0"/>
        <v>35.8</v>
      </c>
      <c r="H12" s="25">
        <v>84.24</v>
      </c>
      <c r="I12" s="26">
        <f t="shared" si="1"/>
        <v>50.544</v>
      </c>
      <c r="J12" s="26">
        <f t="shared" si="2"/>
        <v>86.344</v>
      </c>
      <c r="K12" s="30">
        <f>RANK(J12,$J$11:$J$13)</f>
        <v>2</v>
      </c>
      <c r="L12" s="30"/>
    </row>
    <row r="13" s="2" customFormat="1" ht="43" customHeight="1" spans="1:12">
      <c r="A13" s="22">
        <v>11</v>
      </c>
      <c r="B13" s="23" t="s">
        <v>22</v>
      </c>
      <c r="C13" s="23">
        <v>20250404</v>
      </c>
      <c r="D13" s="23" t="s">
        <v>28</v>
      </c>
      <c r="E13" s="28" t="s">
        <v>31</v>
      </c>
      <c r="F13" s="25">
        <v>87.5</v>
      </c>
      <c r="G13" s="26">
        <f t="shared" si="0"/>
        <v>35</v>
      </c>
      <c r="H13" s="25">
        <v>84.94</v>
      </c>
      <c r="I13" s="26">
        <f t="shared" si="1"/>
        <v>50.964</v>
      </c>
      <c r="J13" s="26">
        <f t="shared" si="2"/>
        <v>85.964</v>
      </c>
      <c r="K13" s="30">
        <f>RANK(J13,$J$11:$J$13)</f>
        <v>3</v>
      </c>
      <c r="L13" s="30"/>
    </row>
    <row r="14" s="1" customFormat="1" ht="43" customHeight="1" spans="1:12">
      <c r="A14" s="16">
        <v>12</v>
      </c>
      <c r="B14" s="17" t="s">
        <v>32</v>
      </c>
      <c r="C14" s="17">
        <v>20250405</v>
      </c>
      <c r="D14" s="17" t="s">
        <v>33</v>
      </c>
      <c r="E14" s="17" t="s">
        <v>34</v>
      </c>
      <c r="F14" s="21" t="s">
        <v>16</v>
      </c>
      <c r="G14" s="19" t="s">
        <v>16</v>
      </c>
      <c r="H14" s="18">
        <v>86.08</v>
      </c>
      <c r="I14" s="19">
        <f>H14*1</f>
        <v>86.08</v>
      </c>
      <c r="J14" s="19">
        <f>I14</f>
        <v>86.08</v>
      </c>
      <c r="K14" s="29">
        <v>1</v>
      </c>
      <c r="L14" s="29" t="s">
        <v>17</v>
      </c>
    </row>
  </sheetData>
  <sortState ref="A19:I27">
    <sortCondition ref="F19:F27" descending="1"/>
  </sortState>
  <mergeCells count="1">
    <mergeCell ref="A1:L1"/>
  </mergeCells>
  <pageMargins left="0.786805555555556" right="0.511805555555556" top="0.904861111111111" bottom="0.944444444444444" header="0.5" footer="0.786805555555556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2025-04-20T06:44:19Z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0454E4C19DEC4756AAF8541D00D149DB_11</vt:lpwstr>
  </property>
  <property fmtid="{D5CDD505-2E9C-101B-9397-08002B2CF9AE}" pid="3" name="KSOProductBuildVer">
    <vt:lpwstr>2052-12.1.0.20784</vt:lpwstr>
  </property>
</Properties>
</file>