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95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<sst xmlns="http://schemas.openxmlformats.org/spreadsheetml/2006/main" count="100" uniqueCount="59">
  <si>
    <t>贵阳市国防动员办公室2025年公开招聘事业单位工作人员面试成绩、总成绩及进入体检环节人员名单</t>
  </si>
  <si>
    <t>序号</t>
  </si>
  <si>
    <t>姓名</t>
  </si>
  <si>
    <t>准考证号</t>
  </si>
  <si>
    <t>报考单位</t>
  </si>
  <si>
    <t>报考岗位
代码</t>
  </si>
  <si>
    <t>笔试成绩</t>
  </si>
  <si>
    <t>笔试成绩（百分制）</t>
  </si>
  <si>
    <t>笔试成绩60%</t>
  </si>
  <si>
    <t>面试成绩</t>
  </si>
  <si>
    <t>面试成绩40%</t>
  </si>
  <si>
    <t>笔试、面试
总成绩</t>
  </si>
  <si>
    <t>综合排名</t>
  </si>
  <si>
    <t>是否进入体检</t>
  </si>
  <si>
    <t>杨海娟</t>
  </si>
  <si>
    <t>1152013901522</t>
  </si>
  <si>
    <t>贵阳市人防工程管理服务中心</t>
  </si>
  <si>
    <t>20101015901</t>
  </si>
  <si>
    <t>范婷婷</t>
  </si>
  <si>
    <t>1152013902014</t>
  </si>
  <si>
    <t>是</t>
  </si>
  <si>
    <t>韦文超</t>
  </si>
  <si>
    <t>1152013901619</t>
  </si>
  <si>
    <t>贵阳市国防动员办公室2025年公开招聘所属事业单位工作人员面试成绩、总成绩及进入体检环节人员名单</t>
  </si>
  <si>
    <t>笔试成绩50%</t>
  </si>
  <si>
    <t>面试成绩50%</t>
  </si>
  <si>
    <t>耿应乾</t>
  </si>
  <si>
    <t>030100102726</t>
  </si>
  <si>
    <t>01管理岗位</t>
  </si>
  <si>
    <t>郑志恩</t>
  </si>
  <si>
    <t>030100104009</t>
  </si>
  <si>
    <t>李午东</t>
  </si>
  <si>
    <t>030100105304</t>
  </si>
  <si>
    <r>
      <rPr>
        <sz val="10"/>
        <color indexed="8"/>
        <rFont val="宋体"/>
        <charset val="134"/>
      </rPr>
      <t>01</t>
    </r>
    <r>
      <rPr>
        <sz val="10"/>
        <rFont val="宋体"/>
        <charset val="0"/>
      </rPr>
      <t>管理岗位</t>
    </r>
  </si>
  <si>
    <t>缺考</t>
  </si>
  <si>
    <t>吴彩青</t>
  </si>
  <si>
    <t>030100100910</t>
  </si>
  <si>
    <t>02管理岗位</t>
  </si>
  <si>
    <t>龙昌校</t>
  </si>
  <si>
    <t>030100101111</t>
  </si>
  <si>
    <t>03管理岗位</t>
  </si>
  <si>
    <t>王定怀</t>
  </si>
  <si>
    <t>030100104028</t>
  </si>
  <si>
    <t>王赟</t>
  </si>
  <si>
    <t>030100100107</t>
  </si>
  <si>
    <t>陈云强</t>
  </si>
  <si>
    <t>030100105221</t>
  </si>
  <si>
    <t>04专业技术岗位</t>
  </si>
  <si>
    <t>伍献炜</t>
  </si>
  <si>
    <t>030100105104</t>
  </si>
  <si>
    <t>王慧</t>
  </si>
  <si>
    <t>030100100217</t>
  </si>
  <si>
    <t>王子威</t>
  </si>
  <si>
    <t>030100102818</t>
  </si>
  <si>
    <t>05专业技术岗位</t>
  </si>
  <si>
    <t>杨松</t>
  </si>
  <si>
    <t>030100105011</t>
  </si>
  <si>
    <t>陈瑞胤</t>
  </si>
  <si>
    <t>030100100412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</si>
</sst>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b/>
      <sz val="10"/>
      <color theme="1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0"/>
  <sheetViews>
    <sheetView tabSelected="1" zoomScale="85" zoomScaleNormal="85" workbookViewId="0">
      <selection activeCell="S13" sqref="S13"/>
    </sheetView>
  </sheetViews>
  <sheetFormatPr defaultColWidth="9" defaultRowHeight="14.4"/>
  <cols>
    <col min="1" max="1" width="5.44444444444444" style="1" customWidth="1"/>
    <col min="2" max="2" width="9" style="1"/>
    <col min="3" max="3" width="14.5" style="1" customWidth="1"/>
    <col min="4" max="4" width="28.2222222222222" style="1" customWidth="1"/>
    <col min="5" max="5" width="14.1851851851852" style="1" customWidth="1"/>
    <col min="6" max="6" width="9.16666666666667" style="1" customWidth="1"/>
    <col min="7" max="7" width="10.8425925925926" style="3" customWidth="1"/>
    <col min="8" max="8" width="13.2222222222222" style="4" customWidth="1"/>
    <col min="9" max="9" width="9" style="3"/>
    <col min="10" max="10" width="10.5833333333333" style="4" customWidth="1"/>
    <col min="11" max="11" width="12.8888888888889" style="3" customWidth="1"/>
    <col min="12" max="12" width="11.25" style="3" customWidth="1"/>
    <col min="13" max="13" width="16" style="3" customWidth="1"/>
    <col min="14" max="16384" width="9" style="1"/>
  </cols>
  <sheetData>
    <row r="1" s="1" customFormat="1" ht="44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2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18" t="s">
        <v>9</v>
      </c>
      <c r="J2" s="19" t="s">
        <v>10</v>
      </c>
      <c r="K2" s="18" t="s">
        <v>11</v>
      </c>
      <c r="L2" s="20" t="s">
        <v>12</v>
      </c>
      <c r="M2" s="20" t="s">
        <v>13</v>
      </c>
    </row>
    <row r="3" s="1" customFormat="1" ht="26" customHeight="1" spans="1:13">
      <c r="A3" s="9">
        <v>1</v>
      </c>
      <c r="B3" s="10" t="s">
        <v>14</v>
      </c>
      <c r="C3" s="33" t="s">
        <v>15</v>
      </c>
      <c r="D3" s="10" t="s">
        <v>16</v>
      </c>
      <c r="E3" s="10" t="s">
        <v>17</v>
      </c>
      <c r="F3" s="9">
        <v>202.5</v>
      </c>
      <c r="G3" s="11">
        <f t="shared" ref="G3:G8" si="0">ROUND(F3/3,2)</f>
        <v>67.5</v>
      </c>
      <c r="H3" s="12">
        <f t="shared" ref="H3:H8" si="1">ROUND(G3*0.6,2)</f>
        <v>40.5</v>
      </c>
      <c r="I3" s="21">
        <v>80.2</v>
      </c>
      <c r="J3" s="12">
        <f t="shared" ref="J3:J8" si="2">ROUND(I3*0.4,2)</f>
        <v>32.08</v>
      </c>
      <c r="K3" s="22">
        <f t="shared" ref="K3:K8" si="3">J3+H3</f>
        <v>72.58</v>
      </c>
      <c r="L3" s="23">
        <v>2</v>
      </c>
      <c r="M3" s="24"/>
    </row>
    <row r="4" s="1" customFormat="1" ht="26" customHeight="1" spans="1:13">
      <c r="A4" s="9">
        <v>2</v>
      </c>
      <c r="B4" s="10" t="s">
        <v>18</v>
      </c>
      <c r="C4" s="10" t="s">
        <v>19</v>
      </c>
      <c r="D4" s="10" t="s">
        <v>16</v>
      </c>
      <c r="E4" s="10" t="s">
        <v>17</v>
      </c>
      <c r="F4" s="9">
        <v>201.5</v>
      </c>
      <c r="G4" s="11">
        <f t="shared" si="0"/>
        <v>67.17</v>
      </c>
      <c r="H4" s="12">
        <f t="shared" si="1"/>
        <v>40.3</v>
      </c>
      <c r="I4" s="21">
        <v>81</v>
      </c>
      <c r="J4" s="12">
        <f t="shared" si="2"/>
        <v>32.4</v>
      </c>
      <c r="K4" s="22">
        <f t="shared" si="3"/>
        <v>72.7</v>
      </c>
      <c r="L4" s="23">
        <v>1</v>
      </c>
      <c r="M4" s="24" t="s">
        <v>20</v>
      </c>
    </row>
    <row r="5" s="1" customFormat="1" ht="26" customHeight="1" spans="1:13">
      <c r="A5" s="9">
        <v>3</v>
      </c>
      <c r="B5" s="10" t="s">
        <v>21</v>
      </c>
      <c r="C5" s="10" t="s">
        <v>22</v>
      </c>
      <c r="D5" s="10" t="s">
        <v>16</v>
      </c>
      <c r="E5" s="10" t="s">
        <v>17</v>
      </c>
      <c r="F5" s="9">
        <v>201</v>
      </c>
      <c r="G5" s="11">
        <f t="shared" si="0"/>
        <v>67</v>
      </c>
      <c r="H5" s="12">
        <f t="shared" si="1"/>
        <v>40.2</v>
      </c>
      <c r="I5" s="21">
        <v>80.2</v>
      </c>
      <c r="J5" s="12">
        <f t="shared" si="2"/>
        <v>32.08</v>
      </c>
      <c r="K5" s="22">
        <f t="shared" si="3"/>
        <v>72.28</v>
      </c>
      <c r="L5" s="23">
        <v>3</v>
      </c>
      <c r="M5" s="24"/>
    </row>
    <row r="6" s="1" customFormat="1" ht="32" customHeight="1" spans="1:13">
      <c r="A6" s="5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="2" customFormat="1" ht="32" customHeight="1" spans="1:13">
      <c r="A7" s="6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8" t="s">
        <v>24</v>
      </c>
      <c r="I7" s="18" t="s">
        <v>9</v>
      </c>
      <c r="J7" s="19" t="s">
        <v>25</v>
      </c>
      <c r="K7" s="18" t="s">
        <v>11</v>
      </c>
      <c r="L7" s="20" t="s">
        <v>12</v>
      </c>
      <c r="M7" s="20" t="s">
        <v>13</v>
      </c>
    </row>
    <row r="8" s="2" customFormat="1" ht="26" customHeight="1" spans="1:16381">
      <c r="A8" s="13">
        <v>1</v>
      </c>
      <c r="B8" s="10" t="s">
        <v>26</v>
      </c>
      <c r="C8" s="10" t="s">
        <v>27</v>
      </c>
      <c r="D8" s="10" t="s">
        <v>16</v>
      </c>
      <c r="E8" s="10" t="s">
        <v>28</v>
      </c>
      <c r="F8" s="10">
        <v>114.3</v>
      </c>
      <c r="G8" s="11">
        <f t="shared" ref="G8:G20" si="4">ROUND(F8/1.5,2)</f>
        <v>76.2</v>
      </c>
      <c r="H8" s="12">
        <f t="shared" ref="H8:H20" si="5">ROUND(G8*0.5,2)</f>
        <v>38.1</v>
      </c>
      <c r="I8" s="25">
        <v>79.4</v>
      </c>
      <c r="J8" s="12">
        <f>ROUND(I8*0.5,2)</f>
        <v>39.7</v>
      </c>
      <c r="K8" s="26">
        <f t="shared" si="3"/>
        <v>77.8</v>
      </c>
      <c r="L8" s="24">
        <v>1</v>
      </c>
      <c r="M8" s="24" t="s">
        <v>20</v>
      </c>
      <c r="N8" s="1"/>
      <c r="O8" s="1"/>
      <c r="P8" s="27"/>
      <c r="Q8" s="2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  <c r="XFA8" s="1"/>
    </row>
    <row r="9" s="2" customFormat="1" ht="26" customHeight="1" spans="1:16381">
      <c r="A9" s="13">
        <v>2</v>
      </c>
      <c r="B9" s="10" t="s">
        <v>29</v>
      </c>
      <c r="C9" s="10" t="s">
        <v>30</v>
      </c>
      <c r="D9" s="10" t="s">
        <v>16</v>
      </c>
      <c r="E9" s="10" t="s">
        <v>28</v>
      </c>
      <c r="F9" s="10">
        <v>107.3</v>
      </c>
      <c r="G9" s="11">
        <f t="shared" si="4"/>
        <v>71.53</v>
      </c>
      <c r="H9" s="12">
        <f t="shared" si="5"/>
        <v>35.77</v>
      </c>
      <c r="I9" s="25">
        <v>79.4</v>
      </c>
      <c r="J9" s="12">
        <f t="shared" ref="J9:J20" si="6">ROUND(I9*0.5,2)</f>
        <v>39.7</v>
      </c>
      <c r="K9" s="26">
        <f t="shared" ref="K9:K20" si="7">J9+H9</f>
        <v>75.47</v>
      </c>
      <c r="L9" s="24">
        <v>2</v>
      </c>
      <c r="M9" s="24"/>
      <c r="N9" s="1"/>
      <c r="O9" s="1"/>
      <c r="P9" s="27"/>
      <c r="Q9" s="27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  <c r="XEZ9" s="1"/>
      <c r="XFA9" s="1"/>
    </row>
    <row r="10" s="2" customFormat="1" ht="26" customHeight="1" spans="1:16381">
      <c r="A10" s="13">
        <v>3</v>
      </c>
      <c r="B10" s="10" t="s">
        <v>31</v>
      </c>
      <c r="C10" s="10" t="s">
        <v>32</v>
      </c>
      <c r="D10" s="10" t="s">
        <v>16</v>
      </c>
      <c r="E10" s="10" t="s">
        <v>33</v>
      </c>
      <c r="F10" s="10">
        <v>107.3</v>
      </c>
      <c r="G10" s="11">
        <f t="shared" si="4"/>
        <v>71.53</v>
      </c>
      <c r="H10" s="12">
        <f t="shared" si="5"/>
        <v>35.77</v>
      </c>
      <c r="I10" s="28" t="s">
        <v>34</v>
      </c>
      <c r="J10" s="12"/>
      <c r="K10" s="26"/>
      <c r="L10" s="24"/>
      <c r="M10" s="24"/>
      <c r="N10" s="1"/>
      <c r="O10" s="1"/>
      <c r="P10" s="27"/>
      <c r="Q10" s="2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</row>
    <row r="11" ht="26" customHeight="1" spans="1:17">
      <c r="A11" s="13">
        <v>4</v>
      </c>
      <c r="B11" s="14" t="s">
        <v>35</v>
      </c>
      <c r="C11" s="10" t="s">
        <v>36</v>
      </c>
      <c r="D11" s="10" t="s">
        <v>16</v>
      </c>
      <c r="E11" s="10" t="s">
        <v>37</v>
      </c>
      <c r="F11" s="10">
        <v>95.4</v>
      </c>
      <c r="G11" s="11">
        <f t="shared" si="4"/>
        <v>63.6</v>
      </c>
      <c r="H11" s="12">
        <f t="shared" si="5"/>
        <v>31.8</v>
      </c>
      <c r="I11" s="29">
        <v>73.2</v>
      </c>
      <c r="J11" s="12">
        <f t="shared" si="6"/>
        <v>36.6</v>
      </c>
      <c r="K11" s="26">
        <f t="shared" si="7"/>
        <v>68.4</v>
      </c>
      <c r="L11" s="24">
        <v>1</v>
      </c>
      <c r="M11" s="24" t="s">
        <v>20</v>
      </c>
      <c r="P11" s="27"/>
      <c r="Q11" s="27"/>
    </row>
    <row r="12" ht="26" customHeight="1" spans="1:17">
      <c r="A12" s="13">
        <v>5</v>
      </c>
      <c r="B12" s="10" t="s">
        <v>38</v>
      </c>
      <c r="C12" s="10" t="s">
        <v>39</v>
      </c>
      <c r="D12" s="10" t="s">
        <v>16</v>
      </c>
      <c r="E12" s="10" t="s">
        <v>40</v>
      </c>
      <c r="F12" s="15">
        <v>109.8</v>
      </c>
      <c r="G12" s="11">
        <f t="shared" si="4"/>
        <v>73.2</v>
      </c>
      <c r="H12" s="12">
        <f>ROUND(G12*0.5,4)</f>
        <v>36.6</v>
      </c>
      <c r="I12" s="29">
        <v>79.2</v>
      </c>
      <c r="J12" s="12">
        <f t="shared" si="6"/>
        <v>39.6</v>
      </c>
      <c r="K12" s="30">
        <f t="shared" si="7"/>
        <v>76.2</v>
      </c>
      <c r="L12" s="24">
        <v>1</v>
      </c>
      <c r="M12" s="24" t="s">
        <v>20</v>
      </c>
      <c r="P12" s="31"/>
      <c r="Q12" s="27"/>
    </row>
    <row r="13" ht="26" customHeight="1" spans="1:17">
      <c r="A13" s="13">
        <v>6</v>
      </c>
      <c r="B13" s="10" t="s">
        <v>41</v>
      </c>
      <c r="C13" s="10" t="s">
        <v>42</v>
      </c>
      <c r="D13" s="10" t="s">
        <v>16</v>
      </c>
      <c r="E13" s="10" t="s">
        <v>40</v>
      </c>
      <c r="F13" s="10">
        <v>109.6</v>
      </c>
      <c r="G13" s="11">
        <f t="shared" si="4"/>
        <v>73.07</v>
      </c>
      <c r="H13" s="12">
        <f t="shared" si="5"/>
        <v>36.54</v>
      </c>
      <c r="I13" s="29">
        <v>76.4</v>
      </c>
      <c r="J13" s="12">
        <f t="shared" si="6"/>
        <v>38.2</v>
      </c>
      <c r="K13" s="26">
        <f t="shared" si="7"/>
        <v>74.74</v>
      </c>
      <c r="L13" s="24">
        <v>3</v>
      </c>
      <c r="M13" s="32"/>
      <c r="P13" s="31"/>
      <c r="Q13" s="27"/>
    </row>
    <row r="14" ht="26" customHeight="1" spans="1:17">
      <c r="A14" s="13">
        <v>7</v>
      </c>
      <c r="B14" s="16" t="s">
        <v>43</v>
      </c>
      <c r="C14" s="10" t="s">
        <v>44</v>
      </c>
      <c r="D14" s="10" t="s">
        <v>16</v>
      </c>
      <c r="E14" s="10" t="s">
        <v>40</v>
      </c>
      <c r="F14" s="15">
        <v>105.6</v>
      </c>
      <c r="G14" s="11">
        <f t="shared" si="4"/>
        <v>70.4</v>
      </c>
      <c r="H14" s="12">
        <f t="shared" si="5"/>
        <v>35.2</v>
      </c>
      <c r="I14" s="29">
        <v>82</v>
      </c>
      <c r="J14" s="12">
        <f t="shared" si="6"/>
        <v>41</v>
      </c>
      <c r="K14" s="30">
        <f t="shared" si="7"/>
        <v>76.2</v>
      </c>
      <c r="L14" s="24">
        <v>2</v>
      </c>
      <c r="M14" s="32"/>
      <c r="P14" s="27"/>
      <c r="Q14" s="27"/>
    </row>
    <row r="15" ht="26" customHeight="1" spans="1:17">
      <c r="A15" s="13">
        <v>8</v>
      </c>
      <c r="B15" s="10" t="s">
        <v>45</v>
      </c>
      <c r="C15" s="10" t="s">
        <v>46</v>
      </c>
      <c r="D15" s="10" t="s">
        <v>16</v>
      </c>
      <c r="E15" s="10" t="s">
        <v>47</v>
      </c>
      <c r="F15" s="10">
        <v>105</v>
      </c>
      <c r="G15" s="11">
        <f t="shared" si="4"/>
        <v>70</v>
      </c>
      <c r="H15" s="12">
        <f t="shared" si="5"/>
        <v>35</v>
      </c>
      <c r="I15" s="29">
        <v>77</v>
      </c>
      <c r="J15" s="12">
        <f t="shared" si="6"/>
        <v>38.5</v>
      </c>
      <c r="K15" s="26">
        <f t="shared" si="7"/>
        <v>73.5</v>
      </c>
      <c r="L15" s="24">
        <v>1</v>
      </c>
      <c r="M15" s="24" t="s">
        <v>20</v>
      </c>
      <c r="P15" s="27"/>
      <c r="Q15" s="27"/>
    </row>
    <row r="16" ht="26" customHeight="1" spans="1:17">
      <c r="A16" s="13">
        <v>9</v>
      </c>
      <c r="B16" s="10" t="s">
        <v>48</v>
      </c>
      <c r="C16" s="10" t="s">
        <v>49</v>
      </c>
      <c r="D16" s="10" t="s">
        <v>16</v>
      </c>
      <c r="E16" s="10" t="s">
        <v>47</v>
      </c>
      <c r="F16" s="10">
        <v>100.9</v>
      </c>
      <c r="G16" s="11">
        <f t="shared" si="4"/>
        <v>67.27</v>
      </c>
      <c r="H16" s="12">
        <f t="shared" si="5"/>
        <v>33.64</v>
      </c>
      <c r="I16" s="28" t="s">
        <v>34</v>
      </c>
      <c r="J16" s="12"/>
      <c r="K16" s="26"/>
      <c r="L16" s="24"/>
      <c r="M16" s="32"/>
      <c r="P16" s="27"/>
      <c r="Q16" s="27"/>
    </row>
    <row r="17" ht="26" customHeight="1" spans="1:13">
      <c r="A17" s="13">
        <v>10</v>
      </c>
      <c r="B17" s="17" t="s">
        <v>50</v>
      </c>
      <c r="C17" s="33" t="s">
        <v>51</v>
      </c>
      <c r="D17" s="10" t="s">
        <v>16</v>
      </c>
      <c r="E17" s="10" t="s">
        <v>47</v>
      </c>
      <c r="F17" s="10">
        <v>100.8</v>
      </c>
      <c r="G17" s="11">
        <f t="shared" si="4"/>
        <v>67.2</v>
      </c>
      <c r="H17" s="12">
        <f t="shared" si="5"/>
        <v>33.6</v>
      </c>
      <c r="I17" s="29">
        <v>77.6</v>
      </c>
      <c r="J17" s="12">
        <f t="shared" si="6"/>
        <v>38.8</v>
      </c>
      <c r="K17" s="26">
        <f t="shared" si="7"/>
        <v>72.4</v>
      </c>
      <c r="L17" s="24">
        <v>2</v>
      </c>
      <c r="M17" s="32"/>
    </row>
    <row r="18" ht="26" customHeight="1" spans="1:13">
      <c r="A18" s="13">
        <v>11</v>
      </c>
      <c r="B18" s="10" t="s">
        <v>52</v>
      </c>
      <c r="C18" s="10" t="s">
        <v>53</v>
      </c>
      <c r="D18" s="10" t="s">
        <v>16</v>
      </c>
      <c r="E18" s="10" t="s">
        <v>54</v>
      </c>
      <c r="F18" s="10">
        <v>108.4</v>
      </c>
      <c r="G18" s="11">
        <f t="shared" si="4"/>
        <v>72.27</v>
      </c>
      <c r="H18" s="12">
        <f t="shared" si="5"/>
        <v>36.14</v>
      </c>
      <c r="I18" s="29">
        <v>80.4</v>
      </c>
      <c r="J18" s="12">
        <f t="shared" si="6"/>
        <v>40.2</v>
      </c>
      <c r="K18" s="26">
        <f t="shared" si="7"/>
        <v>76.34</v>
      </c>
      <c r="L18" s="24">
        <v>1</v>
      </c>
      <c r="M18" s="24" t="s">
        <v>20</v>
      </c>
    </row>
    <row r="19" ht="26" customHeight="1" spans="1:13">
      <c r="A19" s="13">
        <v>12</v>
      </c>
      <c r="B19" s="10" t="s">
        <v>55</v>
      </c>
      <c r="C19" s="10" t="s">
        <v>56</v>
      </c>
      <c r="D19" s="10" t="s">
        <v>16</v>
      </c>
      <c r="E19" s="10" t="s">
        <v>54</v>
      </c>
      <c r="F19" s="10">
        <v>107.4</v>
      </c>
      <c r="G19" s="11">
        <f t="shared" si="4"/>
        <v>71.6</v>
      </c>
      <c r="H19" s="12">
        <f t="shared" si="5"/>
        <v>35.8</v>
      </c>
      <c r="I19" s="29">
        <v>75.8</v>
      </c>
      <c r="J19" s="12">
        <f t="shared" si="6"/>
        <v>37.9</v>
      </c>
      <c r="K19" s="26">
        <f t="shared" si="7"/>
        <v>73.7</v>
      </c>
      <c r="L19" s="24">
        <v>3</v>
      </c>
      <c r="M19" s="32"/>
    </row>
    <row r="20" ht="26" customHeight="1" spans="1:13">
      <c r="A20" s="13">
        <v>13</v>
      </c>
      <c r="B20" s="10" t="s">
        <v>57</v>
      </c>
      <c r="C20" s="10" t="s">
        <v>58</v>
      </c>
      <c r="D20" s="10" t="s">
        <v>16</v>
      </c>
      <c r="E20" s="10" t="s">
        <v>54</v>
      </c>
      <c r="F20" s="10">
        <v>104.6</v>
      </c>
      <c r="G20" s="11">
        <f t="shared" si="4"/>
        <v>69.73</v>
      </c>
      <c r="H20" s="12">
        <f t="shared" si="5"/>
        <v>34.87</v>
      </c>
      <c r="I20" s="29">
        <v>81.6</v>
      </c>
      <c r="J20" s="12">
        <f t="shared" si="6"/>
        <v>40.8</v>
      </c>
      <c r="K20" s="26">
        <f t="shared" si="7"/>
        <v>75.67</v>
      </c>
      <c r="L20" s="24">
        <v>2</v>
      </c>
      <c r="M20" s="32"/>
    </row>
  </sheetData>
  <mergeCells count="2">
    <mergeCell ref="A1:M1"/>
    <mergeCell ref="A6:M6"/>
  </mergeCells>
  <pageMargins left="0.550694444444444" right="0.354166666666667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小羊</cp:lastModifiedBy>
  <dcterms:created xsi:type="dcterms:W3CDTF">2024-06-06T07:40:00Z</dcterms:created>
  <dcterms:modified xsi:type="dcterms:W3CDTF">2025-06-21T04:30:45Z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0D705F9F7DAE49D1B012F0A0B13167CF_11</vt:lpwstr>
  </property>
  <property fmtid="{D5CDD505-2E9C-101B-9397-08002B2CF9AE}" pid="3" name="KSOProductBuildVer">
    <vt:lpwstr>2052-12.1.0.21541</vt:lpwstr>
  </property>
</Properties>
</file>