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868" windowHeight="13500" firstSheet="2" activeTab="2"/>
  </bookViews>
  <sheets>
    <sheet name="组织岗位编制前后对比" sheetId="7" state="hidden" r:id="rId1"/>
    <sheet name="组织岗位编制前后对比 (规划口径)" sheetId="8" state="hidden" r:id="rId2"/>
    <sheet name="中铁十六局集团铁运工程有限公司公开招聘岗位编制表" sheetId="10" r:id="rId3"/>
  </sheets>
  <definedNames>
    <definedName name="_xlnm._FilterDatabase" localSheetId="0" hidden="1">组织岗位编制前后对比!$A$1:$Q$48</definedName>
    <definedName name="_xlnm._FilterDatabase" localSheetId="1" hidden="1">'组织岗位编制前后对比 (规划口径)'!$A$1:$Q$49</definedName>
    <definedName name="_xlnm._FilterDatabase" localSheetId="2" hidden="1">中铁十六局集团铁运工程有限公司公开招聘岗位编制表!$B$3:$H$6</definedName>
    <definedName name="_xlnm.Print_Titles" localSheetId="2">中铁十六局集团铁运工程有限公司公开招聘岗位编制表!$1:$3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123456</author>
  </authors>
  <commentList>
    <comment ref="E7" authorId="0">
      <text>
        <r>
          <rPr>
            <sz val="12"/>
            <rFont val="宋体"/>
            <charset val="134"/>
          </rPr>
          <t>工程管理部副部长兼检测中心主任编制，在工程管理部统计</t>
        </r>
      </text>
    </comment>
    <comment ref="E20" authorId="0">
      <text>
        <r>
          <rPr>
            <sz val="12"/>
            <rFont val="宋体"/>
            <charset val="134"/>
          </rPr>
          <t>总经理1人，副总经理2人，总分析师1人</t>
        </r>
      </text>
    </comment>
    <comment ref="F20" authorId="0">
      <text>
        <r>
          <rPr>
            <sz val="12"/>
            <rFont val="宋体"/>
            <charset val="134"/>
          </rPr>
          <t>总经理1人，副总经理1人，总分析师1人</t>
        </r>
      </text>
    </comment>
    <comment ref="E28" authorId="0">
      <text>
        <r>
          <rPr>
            <sz val="12"/>
            <rFont val="宋体"/>
            <charset val="134"/>
          </rPr>
          <t>党委工作部副部长兼团委书记编制，在党委工作部统计</t>
        </r>
      </text>
    </comment>
    <comment ref="E42" authorId="0">
      <text>
        <r>
          <rPr>
            <sz val="12"/>
            <rFont val="宋体"/>
            <charset val="134"/>
          </rPr>
          <t>信息化管理部总经理兼BIM技术研发中心主任编制，在信息化管理部统计</t>
        </r>
        <r>
          <rPr>
            <sz val="9"/>
            <rFont val="宋体"/>
            <charset val="134"/>
          </rPr>
          <t xml:space="preserve">
</t>
        </r>
      </text>
    </comment>
    <comment ref="E44" authorId="0">
      <text>
        <r>
          <rPr>
            <sz val="12"/>
            <rFont val="宋体"/>
            <charset val="134"/>
          </rPr>
          <t xml:space="preserve">财务部副部长兼财务共享中心主任编制，在财务部统计
</t>
        </r>
      </text>
    </comment>
  </commentList>
</comments>
</file>

<file path=xl/comments2.xml><?xml version="1.0" encoding="utf-8"?>
<comments xmlns="http://schemas.openxmlformats.org/spreadsheetml/2006/main">
  <authors>
    <author>123456</author>
  </authors>
  <commentList>
    <comment ref="E7" authorId="0">
      <text>
        <r>
          <rPr>
            <sz val="12"/>
            <rFont val="宋体"/>
            <charset val="134"/>
          </rPr>
          <t>工程管理部副部长兼检测中心主任编制，在工程管理部统计</t>
        </r>
      </text>
    </comment>
    <comment ref="E20" authorId="0">
      <text>
        <r>
          <rPr>
            <sz val="12"/>
            <rFont val="宋体"/>
            <charset val="134"/>
          </rPr>
          <t>总经理1人，副总经理2人，总分析师1人</t>
        </r>
      </text>
    </comment>
    <comment ref="F20" authorId="0">
      <text>
        <r>
          <rPr>
            <sz val="12"/>
            <rFont val="宋体"/>
            <charset val="134"/>
          </rPr>
          <t>总经理1人，副总经理1人，总分析师1人</t>
        </r>
      </text>
    </comment>
    <comment ref="E28" authorId="0">
      <text>
        <r>
          <rPr>
            <sz val="12"/>
            <rFont val="宋体"/>
            <charset val="134"/>
          </rPr>
          <t>党委工作部副部长兼团委书记编制，在党委工作部统计</t>
        </r>
      </text>
    </comment>
    <comment ref="E43" authorId="0">
      <text>
        <r>
          <rPr>
            <sz val="12"/>
            <rFont val="宋体"/>
            <charset val="134"/>
          </rPr>
          <t>信息化管理部总经理兼BIM技术研发中心主任编制，在信息化管理部统计</t>
        </r>
        <r>
          <rPr>
            <sz val="9"/>
            <rFont val="宋体"/>
            <charset val="134"/>
          </rPr>
          <t xml:space="preserve">
</t>
        </r>
      </text>
    </comment>
    <comment ref="E45" authorId="0">
      <text>
        <r>
          <rPr>
            <sz val="12"/>
            <rFont val="宋体"/>
            <charset val="134"/>
          </rPr>
          <t xml:space="preserve">财务部副部长兼财务共享中心主任编制，在财务部统计
</t>
        </r>
      </text>
    </comment>
  </commentList>
</comments>
</file>

<file path=xl/sharedStrings.xml><?xml version="1.0" encoding="utf-8"?>
<sst xmlns="http://schemas.openxmlformats.org/spreadsheetml/2006/main" count="427" uniqueCount="130">
  <si>
    <t>当前部门/机构</t>
  </si>
  <si>
    <t>优化后部门/机构</t>
  </si>
  <si>
    <t>单位类型</t>
  </si>
  <si>
    <t>名称</t>
  </si>
  <si>
    <t>编制总数</t>
  </si>
  <si>
    <t>配员</t>
  </si>
  <si>
    <t>中层编制</t>
  </si>
  <si>
    <t>中层配置</t>
  </si>
  <si>
    <t>优化前编制</t>
  </si>
  <si>
    <t>优化前配员</t>
  </si>
  <si>
    <t>优化后编制</t>
  </si>
  <si>
    <t>部门负责人</t>
  </si>
  <si>
    <t>中层正职</t>
  </si>
  <si>
    <t>中层副职</t>
  </si>
  <si>
    <t>员工编制</t>
  </si>
  <si>
    <t>高级经理</t>
  </si>
  <si>
    <t>经理</t>
  </si>
  <si>
    <t>主管</t>
  </si>
  <si>
    <t>总部部门</t>
  </si>
  <si>
    <t>经营部</t>
  </si>
  <si>
    <t>海外事业部（外事办公室）</t>
  </si>
  <si>
    <t>海外部（外事办公室）</t>
  </si>
  <si>
    <t>投资地产部</t>
  </si>
  <si>
    <t>投资开发部</t>
  </si>
  <si>
    <t>工程管理部</t>
  </si>
  <si>
    <t>工程管理部（战备办公室）</t>
  </si>
  <si>
    <t>附属机构</t>
  </si>
  <si>
    <t>检测中心</t>
  </si>
  <si>
    <t>经济管理部</t>
  </si>
  <si>
    <t>劳务管理中心</t>
  </si>
  <si>
    <t>成本督察办</t>
  </si>
  <si>
    <t>设备物资部</t>
  </si>
  <si>
    <t>设备物资部（集采中心）</t>
  </si>
  <si>
    <t>物资集采中心</t>
  </si>
  <si>
    <t>科技创新部</t>
  </si>
  <si>
    <t>科技创新与数字化部</t>
  </si>
  <si>
    <t>信息管理部</t>
  </si>
  <si>
    <t>办公室</t>
  </si>
  <si>
    <t>办公室（董事会办公室、党委办公室、信访办公室、保密办公室）</t>
  </si>
  <si>
    <t>档案馆</t>
  </si>
  <si>
    <t>发展规划部</t>
  </si>
  <si>
    <t>发展改革部</t>
  </si>
  <si>
    <t>人力资源部</t>
  </si>
  <si>
    <t>党委干部部（人力资源部）</t>
  </si>
  <si>
    <t>社会职能部</t>
  </si>
  <si>
    <t>财务资金部</t>
  </si>
  <si>
    <t>资金管理中心</t>
  </si>
  <si>
    <t>党委组织部</t>
  </si>
  <si>
    <t>党委工作部（党委组织部、党委宣传部、党委统战部、文化品牌部）</t>
  </si>
  <si>
    <t>电视中心</t>
  </si>
  <si>
    <t>党委工作部</t>
  </si>
  <si>
    <t>工会办公室</t>
  </si>
  <si>
    <t>群团工作部</t>
  </si>
  <si>
    <t>工会组织宣传部</t>
  </si>
  <si>
    <t>工会权益部</t>
  </si>
  <si>
    <t>（总部部门）</t>
  </si>
  <si>
    <t>团委</t>
  </si>
  <si>
    <t>党委巡察办</t>
  </si>
  <si>
    <t>安全监督部</t>
  </si>
  <si>
    <t>安全监督部（质量环保部）</t>
  </si>
  <si>
    <t>审计监事部</t>
  </si>
  <si>
    <t>审计部（监事会办公室）</t>
  </si>
  <si>
    <t>法律合规部</t>
  </si>
  <si>
    <t>合计</t>
  </si>
  <si>
    <t>占比</t>
  </si>
  <si>
    <t>纪委办公室</t>
  </si>
  <si>
    <t>纪委工作机构（纪委办公室、执纪审查室）</t>
  </si>
  <si>
    <t>执纪审查室</t>
  </si>
  <si>
    <t>总部部门合计</t>
  </si>
  <si>
    <t>部门总经理</t>
  </si>
  <si>
    <t>部门副职</t>
  </si>
  <si>
    <t>工程管理中心</t>
  </si>
  <si>
    <t>收尾工程指挥部</t>
  </si>
  <si>
    <t>清欠收尾中心</t>
  </si>
  <si>
    <t>BIM技术研发中心</t>
  </si>
  <si>
    <t>数字建造中心</t>
  </si>
  <si>
    <t>总部事务管理中心</t>
  </si>
  <si>
    <t>财务共享中心</t>
  </si>
  <si>
    <t>党委巡察组</t>
  </si>
  <si>
    <t>巡察组</t>
  </si>
  <si>
    <t>附属机构合计</t>
  </si>
  <si>
    <t>TBM工程实验室</t>
  </si>
  <si>
    <t>TBM工程实验室（不再单设）</t>
  </si>
  <si>
    <t>医保经办中心</t>
  </si>
  <si>
    <t>医保经办中心（不再单设）</t>
  </si>
  <si>
    <t>不单设机构合计</t>
  </si>
  <si>
    <t>总计</t>
  </si>
  <si>
    <t>其它1</t>
  </si>
  <si>
    <t>总部机关党委、机关工会</t>
  </si>
  <si>
    <t>总部机关党委、机关工会（不再单设）</t>
  </si>
  <si>
    <t>其它2</t>
  </si>
  <si>
    <t>博士后工作站</t>
  </si>
  <si>
    <t>博士后工作站（不再单设）</t>
  </si>
  <si>
    <t>其它3</t>
  </si>
  <si>
    <t>人才资源中心</t>
  </si>
  <si>
    <t>人力资源中心（不再单设）</t>
  </si>
  <si>
    <t>其它合计</t>
  </si>
  <si>
    <t>全口径统计</t>
  </si>
  <si>
    <t>部门+附属机构总计</t>
  </si>
  <si>
    <t>部门+附属机构总计（不含纪委工作机构）</t>
  </si>
  <si>
    <t>其他总部人员1</t>
  </si>
  <si>
    <t>其他总部人员2</t>
  </si>
  <si>
    <t>领导人员</t>
  </si>
  <si>
    <t>其他总部人员3</t>
  </si>
  <si>
    <t>非领导职务</t>
  </si>
  <si>
    <t>其他总部人员4</t>
  </si>
  <si>
    <t>不兼职的总经理助理级人员</t>
  </si>
  <si>
    <t>其他总部人员5</t>
  </si>
  <si>
    <t>党委秘书长</t>
  </si>
  <si>
    <t>附件1</t>
  </si>
  <si>
    <t>中铁十六局集团铁运工程有限公司公开竞聘岗位编制表</t>
  </si>
  <si>
    <t>序号</t>
  </si>
  <si>
    <t>单位名称</t>
  </si>
  <si>
    <t>岗位名称</t>
  </si>
  <si>
    <t>编制</t>
  </si>
  <si>
    <t>岗位职级</t>
  </si>
  <si>
    <t>专业要求</t>
  </si>
  <si>
    <t>岗位职责要求</t>
  </si>
  <si>
    <t>其它要求</t>
  </si>
  <si>
    <t>铁运公司
所属项目部</t>
  </si>
  <si>
    <t>电力维保技术岗</t>
  </si>
  <si>
    <t>部员</t>
  </si>
  <si>
    <t>电气工程、通信、轨道交通信号与控制、铁道工程等相关专业</t>
  </si>
  <si>
    <t>负责电力维保技术相关工作，包括电力维保技术交底、技术培训和日常维护等，对铁路运输、地铁维保项目技术方案进行业务指导和管理。</t>
  </si>
  <si>
    <t>铁道（土木）工程技术岗</t>
  </si>
  <si>
    <t>铁道工程、土木工程、房建等相关专业</t>
  </si>
  <si>
    <t>负责工程技术管理工作，包括技术推广、技术交流、技术培训和工程检测等，对铁道工程、土木工程、市政工程等项目技术方案进行业务指导和管理。</t>
  </si>
  <si>
    <t>房建预算岗（主要从事算量工作）</t>
  </si>
  <si>
    <t>工程管理
工程造价</t>
  </si>
  <si>
    <t>负责经济管理制度建立、责任成本预算管理、合同管理、劳务招标、分包商管理、验工计价、经济活动分析、计划统计、二次经营、变更索赔、工程量计算、概预算管理等项目经济管理工作。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</si>
</sst>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5">
    <font>
      <sz val="11"/>
      <color theme="1"/>
      <name val="等线"/>
      <charset val="134"/>
      <scheme val="minor"/>
    </font>
    <font>
      <sz val="11"/>
      <name val="仿宋_GB2312"/>
      <charset val="134"/>
    </font>
    <font>
      <sz val="10.5"/>
      <name val="小标宋"/>
      <charset val="134"/>
    </font>
    <font>
      <b/>
      <sz val="16"/>
      <name val="华文中宋"/>
      <charset val="134"/>
    </font>
    <font>
      <b/>
      <sz val="11"/>
      <name val="仿宋_GB2312"/>
      <charset val="134"/>
    </font>
    <font>
      <b/>
      <sz val="11"/>
      <name val="仿宋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宋体"/>
      <charset val="134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47" applyNumberFormat="0" applyAlignment="0" applyProtection="0">
      <alignment vertical="center"/>
    </xf>
    <xf numFmtId="0" fontId="23" fillId="9" borderId="48" applyNumberFormat="0" applyAlignment="0" applyProtection="0">
      <alignment vertical="center"/>
    </xf>
    <xf numFmtId="0" fontId="24" fillId="9" borderId="47" applyNumberFormat="0" applyAlignment="0" applyProtection="0">
      <alignment vertical="center"/>
    </xf>
    <xf numFmtId="0" fontId="25" fillId="10" borderId="49" applyNumberFormat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0" fillId="0" borderId="1" xfId="3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" xfId="3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176" fontId="0" fillId="0" borderId="16" xfId="3" applyNumberFormat="1" applyFon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176" fontId="0" fillId="0" borderId="38" xfId="3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2"/>
  <sheetViews>
    <sheetView zoomScale="70" zoomScaleNormal="70" workbookViewId="0">
      <pane ySplit="2" topLeftCell="A3" activePane="bottomLeft" state="frozen"/>
      <selection/>
      <selection pane="bottomLeft" activeCell="O34" sqref="O34"/>
    </sheetView>
  </sheetViews>
  <sheetFormatPr defaultColWidth="8.26851851851852" defaultRowHeight="13.8"/>
  <cols>
    <col min="1" max="1" width="12.462962962963" style="16" customWidth="1"/>
    <col min="2" max="2" width="21.7962962962963" style="16" customWidth="1"/>
    <col min="3" max="6" width="5.46296296296296" style="16" customWidth="1"/>
    <col min="7" max="7" width="30.462962962963" style="16" customWidth="1"/>
    <col min="8" max="17" width="6.26851851851852" style="16" customWidth="1"/>
    <col min="18" max="16384" width="8.26851851851852" style="16"/>
  </cols>
  <sheetData>
    <row r="1" spans="1:18">
      <c r="A1" s="18" t="s">
        <v>0</v>
      </c>
      <c r="B1" s="19"/>
      <c r="C1" s="19"/>
      <c r="D1" s="19"/>
      <c r="E1" s="19"/>
      <c r="F1" s="19"/>
      <c r="G1" s="20" t="s">
        <v>1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107"/>
    </row>
    <row r="2" s="15" customFormat="1" ht="41.4" spans="1:18">
      <c r="A2" s="22" t="s">
        <v>2</v>
      </c>
      <c r="B2" s="23" t="s">
        <v>3</v>
      </c>
      <c r="C2" s="23" t="s">
        <v>4</v>
      </c>
      <c r="D2" s="23" t="s">
        <v>5</v>
      </c>
      <c r="E2" s="23" t="s">
        <v>6</v>
      </c>
      <c r="F2" s="23" t="s">
        <v>7</v>
      </c>
      <c r="G2" s="23" t="s">
        <v>1</v>
      </c>
      <c r="H2" s="23" t="s">
        <v>8</v>
      </c>
      <c r="I2" s="23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4" t="s">
        <v>16</v>
      </c>
      <c r="Q2" s="108" t="s">
        <v>17</v>
      </c>
      <c r="R2" s="109"/>
    </row>
    <row r="3" spans="1:18">
      <c r="A3" s="25" t="s">
        <v>18</v>
      </c>
      <c r="B3" s="46" t="s">
        <v>19</v>
      </c>
      <c r="C3" s="27">
        <v>14</v>
      </c>
      <c r="D3" s="27">
        <v>15</v>
      </c>
      <c r="E3" s="27">
        <v>3</v>
      </c>
      <c r="F3" s="27">
        <v>3</v>
      </c>
      <c r="G3" s="29" t="s">
        <v>19</v>
      </c>
      <c r="H3" s="29">
        <f t="shared" ref="H3:I5" si="0">C3</f>
        <v>14</v>
      </c>
      <c r="I3" s="29">
        <f t="shared" si="0"/>
        <v>15</v>
      </c>
      <c r="J3" s="29">
        <f t="shared" ref="J3:J6" si="1">L3+M3+N3</f>
        <v>13</v>
      </c>
      <c r="K3" s="29">
        <f t="shared" ref="K3:K6" si="2">L3+M3</f>
        <v>3</v>
      </c>
      <c r="L3" s="29">
        <v>1</v>
      </c>
      <c r="M3" s="29">
        <v>2</v>
      </c>
      <c r="N3" s="29">
        <f>O3+P3+Q3</f>
        <v>10</v>
      </c>
      <c r="O3" s="29">
        <v>3</v>
      </c>
      <c r="P3" s="29">
        <v>6</v>
      </c>
      <c r="Q3" s="104">
        <v>1</v>
      </c>
      <c r="R3" s="107"/>
    </row>
    <row r="4" spans="1:18">
      <c r="A4" s="25" t="s">
        <v>18</v>
      </c>
      <c r="B4" s="46" t="s">
        <v>20</v>
      </c>
      <c r="C4" s="27">
        <v>9</v>
      </c>
      <c r="D4" s="27">
        <v>7</v>
      </c>
      <c r="E4" s="27">
        <v>4</v>
      </c>
      <c r="F4" s="27">
        <v>2</v>
      </c>
      <c r="G4" s="29" t="s">
        <v>21</v>
      </c>
      <c r="H4" s="29">
        <f t="shared" si="0"/>
        <v>9</v>
      </c>
      <c r="I4" s="29">
        <f t="shared" si="0"/>
        <v>7</v>
      </c>
      <c r="J4" s="29">
        <f t="shared" si="1"/>
        <v>5</v>
      </c>
      <c r="K4" s="29">
        <f t="shared" si="2"/>
        <v>2</v>
      </c>
      <c r="L4" s="29">
        <v>1</v>
      </c>
      <c r="M4" s="29">
        <v>1</v>
      </c>
      <c r="N4" s="29">
        <f t="shared" ref="N4:N6" si="3">O4+P4+Q4</f>
        <v>3</v>
      </c>
      <c r="O4" s="29">
        <v>2</v>
      </c>
      <c r="P4" s="29">
        <v>1</v>
      </c>
      <c r="Q4" s="104"/>
      <c r="R4" s="107"/>
    </row>
    <row r="5" spans="1:18">
      <c r="A5" s="25" t="s">
        <v>18</v>
      </c>
      <c r="B5" s="46" t="s">
        <v>22</v>
      </c>
      <c r="C5" s="27">
        <v>7</v>
      </c>
      <c r="D5" s="27">
        <v>8</v>
      </c>
      <c r="E5" s="27">
        <v>3</v>
      </c>
      <c r="F5" s="27">
        <v>3</v>
      </c>
      <c r="G5" s="29" t="s">
        <v>23</v>
      </c>
      <c r="H5" s="29">
        <f t="shared" si="0"/>
        <v>7</v>
      </c>
      <c r="I5" s="29">
        <f t="shared" si="0"/>
        <v>8</v>
      </c>
      <c r="J5" s="29">
        <f t="shared" si="1"/>
        <v>6</v>
      </c>
      <c r="K5" s="29">
        <f t="shared" si="2"/>
        <v>2</v>
      </c>
      <c r="L5" s="29">
        <v>1</v>
      </c>
      <c r="M5" s="29">
        <v>1</v>
      </c>
      <c r="N5" s="29">
        <f t="shared" si="3"/>
        <v>4</v>
      </c>
      <c r="O5" s="29">
        <v>2</v>
      </c>
      <c r="P5" s="29">
        <v>2</v>
      </c>
      <c r="Q5" s="104"/>
      <c r="R5" s="107"/>
    </row>
    <row r="6" spans="1:18">
      <c r="A6" s="25" t="s">
        <v>18</v>
      </c>
      <c r="B6" s="46" t="s">
        <v>24</v>
      </c>
      <c r="C6" s="27">
        <v>12</v>
      </c>
      <c r="D6" s="27">
        <v>10</v>
      </c>
      <c r="E6" s="27">
        <v>4</v>
      </c>
      <c r="F6" s="27">
        <v>4</v>
      </c>
      <c r="G6" s="30" t="s">
        <v>25</v>
      </c>
      <c r="H6" s="30">
        <f>SUM(C6:C7)</f>
        <v>15</v>
      </c>
      <c r="I6" s="30">
        <f>SUM(D6:D7)</f>
        <v>12</v>
      </c>
      <c r="J6" s="30">
        <f t="shared" si="1"/>
        <v>10</v>
      </c>
      <c r="K6" s="30">
        <f t="shared" si="2"/>
        <v>3</v>
      </c>
      <c r="L6" s="30">
        <v>1</v>
      </c>
      <c r="M6" s="30">
        <v>2</v>
      </c>
      <c r="N6" s="30">
        <f t="shared" si="3"/>
        <v>7</v>
      </c>
      <c r="O6" s="30">
        <v>2</v>
      </c>
      <c r="P6" s="30">
        <v>3</v>
      </c>
      <c r="Q6" s="94">
        <v>2</v>
      </c>
      <c r="R6" s="107"/>
    </row>
    <row r="7" spans="1:18">
      <c r="A7" s="25" t="s">
        <v>26</v>
      </c>
      <c r="B7" s="27" t="s">
        <v>27</v>
      </c>
      <c r="C7" s="27">
        <v>3</v>
      </c>
      <c r="D7" s="27">
        <v>2</v>
      </c>
      <c r="E7" s="27">
        <v>0</v>
      </c>
      <c r="F7" s="27">
        <v>0</v>
      </c>
      <c r="G7" s="32"/>
      <c r="H7" s="32"/>
      <c r="I7" s="32"/>
      <c r="J7" s="32"/>
      <c r="K7" s="35"/>
      <c r="L7" s="32"/>
      <c r="M7" s="32"/>
      <c r="N7" s="32"/>
      <c r="O7" s="32"/>
      <c r="P7" s="32"/>
      <c r="Q7" s="96"/>
      <c r="R7" s="107"/>
    </row>
    <row r="8" spans="1:18">
      <c r="A8" s="25" t="s">
        <v>18</v>
      </c>
      <c r="B8" s="46" t="s">
        <v>28</v>
      </c>
      <c r="C8" s="33">
        <v>14</v>
      </c>
      <c r="D8" s="33">
        <v>13</v>
      </c>
      <c r="E8" s="33">
        <v>4</v>
      </c>
      <c r="F8" s="33">
        <v>3</v>
      </c>
      <c r="G8" s="30" t="s">
        <v>28</v>
      </c>
      <c r="H8" s="30">
        <f>SUM(C8:C10)</f>
        <v>18</v>
      </c>
      <c r="I8" s="30">
        <f>SUM(D8:D10)</f>
        <v>20</v>
      </c>
      <c r="J8" s="30">
        <f t="shared" ref="J8:J13" si="4">L8+M8+N8</f>
        <v>14</v>
      </c>
      <c r="K8" s="30">
        <f t="shared" ref="K8:K13" si="5">L8+M8</f>
        <v>4</v>
      </c>
      <c r="L8" s="30">
        <v>1</v>
      </c>
      <c r="M8" s="33">
        <v>3</v>
      </c>
      <c r="N8" s="30">
        <f>O8+P8+Q8</f>
        <v>10</v>
      </c>
      <c r="O8" s="30">
        <v>4</v>
      </c>
      <c r="P8" s="30">
        <v>6</v>
      </c>
      <c r="Q8" s="94"/>
      <c r="R8" s="107"/>
    </row>
    <row r="9" spans="1:18">
      <c r="A9" s="25" t="s">
        <v>26</v>
      </c>
      <c r="B9" s="27" t="s">
        <v>29</v>
      </c>
      <c r="C9" s="33">
        <v>4</v>
      </c>
      <c r="D9" s="27">
        <v>3</v>
      </c>
      <c r="E9" s="33">
        <v>1</v>
      </c>
      <c r="F9" s="33">
        <v>1</v>
      </c>
      <c r="G9" s="32"/>
      <c r="H9" s="32"/>
      <c r="I9" s="32"/>
      <c r="J9" s="32"/>
      <c r="K9" s="32"/>
      <c r="L9" s="32">
        <v>1</v>
      </c>
      <c r="M9" s="92"/>
      <c r="N9" s="32"/>
      <c r="O9" s="32"/>
      <c r="P9" s="32"/>
      <c r="Q9" s="96"/>
      <c r="R9" s="107"/>
    </row>
    <row r="10" spans="1:18">
      <c r="A10" s="25" t="s">
        <v>26</v>
      </c>
      <c r="B10" s="27" t="s">
        <v>30</v>
      </c>
      <c r="C10" s="33">
        <v>0</v>
      </c>
      <c r="D10" s="27">
        <v>4</v>
      </c>
      <c r="E10" s="33">
        <v>0</v>
      </c>
      <c r="F10" s="33">
        <v>4</v>
      </c>
      <c r="G10" s="35"/>
      <c r="H10" s="35"/>
      <c r="I10" s="35"/>
      <c r="J10" s="35"/>
      <c r="K10" s="35"/>
      <c r="L10" s="35">
        <v>1</v>
      </c>
      <c r="M10" s="93"/>
      <c r="N10" s="35"/>
      <c r="O10" s="35"/>
      <c r="P10" s="35"/>
      <c r="Q10" s="110"/>
      <c r="R10" s="107"/>
    </row>
    <row r="11" spans="1:18">
      <c r="A11" s="25" t="s">
        <v>18</v>
      </c>
      <c r="B11" s="46" t="s">
        <v>31</v>
      </c>
      <c r="C11" s="33">
        <v>6</v>
      </c>
      <c r="D11" s="27">
        <v>5</v>
      </c>
      <c r="E11" s="33">
        <v>2</v>
      </c>
      <c r="F11" s="33">
        <v>2</v>
      </c>
      <c r="G11" s="30" t="s">
        <v>32</v>
      </c>
      <c r="H11" s="30">
        <f>SUM(C11:C12)</f>
        <v>13</v>
      </c>
      <c r="I11" s="30">
        <f>SUM(D11:D12)</f>
        <v>9</v>
      </c>
      <c r="J11" s="30">
        <f t="shared" si="4"/>
        <v>5</v>
      </c>
      <c r="K11" s="30">
        <f t="shared" si="5"/>
        <v>1</v>
      </c>
      <c r="L11" s="30">
        <v>1</v>
      </c>
      <c r="M11" s="30"/>
      <c r="N11" s="30">
        <f>O11+P11+Q11</f>
        <v>4</v>
      </c>
      <c r="O11" s="30">
        <v>2</v>
      </c>
      <c r="P11" s="30">
        <v>1</v>
      </c>
      <c r="Q11" s="94">
        <v>1</v>
      </c>
      <c r="R11" s="107"/>
    </row>
    <row r="12" spans="1:18">
      <c r="A12" s="37" t="s">
        <v>26</v>
      </c>
      <c r="B12" s="29" t="s">
        <v>33</v>
      </c>
      <c r="C12" s="29">
        <v>7</v>
      </c>
      <c r="D12" s="29">
        <v>4</v>
      </c>
      <c r="E12" s="29">
        <v>2</v>
      </c>
      <c r="F12" s="29">
        <v>2</v>
      </c>
      <c r="G12" s="32"/>
      <c r="H12" s="32"/>
      <c r="I12" s="32"/>
      <c r="J12" s="32"/>
      <c r="K12" s="35"/>
      <c r="L12" s="32"/>
      <c r="M12" s="32"/>
      <c r="N12" s="32"/>
      <c r="O12" s="32"/>
      <c r="P12" s="32"/>
      <c r="Q12" s="96"/>
      <c r="R12" s="107"/>
    </row>
    <row r="13" spans="1:18">
      <c r="A13" s="25" t="s">
        <v>18</v>
      </c>
      <c r="B13" s="46" t="s">
        <v>34</v>
      </c>
      <c r="C13" s="27">
        <v>8</v>
      </c>
      <c r="D13" s="27">
        <v>9</v>
      </c>
      <c r="E13" s="27">
        <v>2</v>
      </c>
      <c r="F13" s="27">
        <v>2</v>
      </c>
      <c r="G13" s="30" t="s">
        <v>35</v>
      </c>
      <c r="H13" s="30">
        <f>SUM(C13:C14)</f>
        <v>13</v>
      </c>
      <c r="I13" s="30">
        <f>SUM(D13:D14)</f>
        <v>13</v>
      </c>
      <c r="J13" s="30">
        <f t="shared" si="4"/>
        <v>9</v>
      </c>
      <c r="K13" s="94">
        <f t="shared" si="5"/>
        <v>2</v>
      </c>
      <c r="L13" s="30">
        <v>1</v>
      </c>
      <c r="M13" s="95">
        <v>1</v>
      </c>
      <c r="N13" s="30">
        <f>O13+P13+Q13</f>
        <v>7</v>
      </c>
      <c r="O13" s="30">
        <v>3</v>
      </c>
      <c r="P13" s="30">
        <v>4</v>
      </c>
      <c r="Q13" s="94"/>
      <c r="R13" s="107"/>
    </row>
    <row r="14" spans="1:18">
      <c r="A14" s="25" t="s">
        <v>18</v>
      </c>
      <c r="B14" s="46" t="s">
        <v>36</v>
      </c>
      <c r="C14" s="27">
        <v>5</v>
      </c>
      <c r="D14" s="27">
        <v>4</v>
      </c>
      <c r="E14" s="27">
        <v>2</v>
      </c>
      <c r="F14" s="27">
        <v>1</v>
      </c>
      <c r="G14" s="35"/>
      <c r="H14" s="35"/>
      <c r="I14" s="35"/>
      <c r="J14" s="35"/>
      <c r="K14" s="96"/>
      <c r="L14" s="32">
        <v>1</v>
      </c>
      <c r="M14" s="97"/>
      <c r="N14" s="35"/>
      <c r="O14" s="35"/>
      <c r="P14" s="35"/>
      <c r="Q14" s="110"/>
      <c r="R14" s="107"/>
    </row>
    <row r="15" spans="1:18">
      <c r="A15" s="25" t="s">
        <v>18</v>
      </c>
      <c r="B15" s="46" t="s">
        <v>37</v>
      </c>
      <c r="C15" s="27">
        <v>15</v>
      </c>
      <c r="D15" s="27">
        <v>10</v>
      </c>
      <c r="E15" s="27">
        <v>4</v>
      </c>
      <c r="F15" s="27">
        <v>3</v>
      </c>
      <c r="G15" s="40" t="s">
        <v>38</v>
      </c>
      <c r="H15" s="30">
        <f>SUM(C15:C16)</f>
        <v>21</v>
      </c>
      <c r="I15" s="30">
        <f>SUM(D15:D16)</f>
        <v>15</v>
      </c>
      <c r="J15" s="30">
        <f t="shared" ref="J15:J18" si="6">L15+M15+N15</f>
        <v>11</v>
      </c>
      <c r="K15" s="30">
        <f t="shared" ref="K15:K18" si="7">L15+M15</f>
        <v>3</v>
      </c>
      <c r="L15" s="30">
        <v>1</v>
      </c>
      <c r="M15" s="30">
        <v>2</v>
      </c>
      <c r="N15" s="30">
        <f>O15+P15+Q15</f>
        <v>8</v>
      </c>
      <c r="O15" s="30">
        <v>1</v>
      </c>
      <c r="P15" s="30">
        <v>4</v>
      </c>
      <c r="Q15" s="94">
        <v>3</v>
      </c>
      <c r="R15" s="107"/>
    </row>
    <row r="16" spans="1:18">
      <c r="A16" s="25" t="s">
        <v>26</v>
      </c>
      <c r="B16" s="27" t="s">
        <v>39</v>
      </c>
      <c r="C16" s="27">
        <v>6</v>
      </c>
      <c r="D16" s="27">
        <v>5</v>
      </c>
      <c r="E16" s="27">
        <v>1</v>
      </c>
      <c r="F16" s="27">
        <v>1</v>
      </c>
      <c r="G16" s="41"/>
      <c r="H16" s="35"/>
      <c r="I16" s="35"/>
      <c r="J16" s="35"/>
      <c r="K16" s="35"/>
      <c r="L16" s="35">
        <v>1</v>
      </c>
      <c r="M16" s="35"/>
      <c r="N16" s="35"/>
      <c r="O16" s="35"/>
      <c r="P16" s="35"/>
      <c r="Q16" s="110"/>
      <c r="R16" s="107"/>
    </row>
    <row r="17" spans="1:18">
      <c r="A17" s="25" t="s">
        <v>18</v>
      </c>
      <c r="B17" s="46" t="s">
        <v>40</v>
      </c>
      <c r="C17" s="27">
        <v>7</v>
      </c>
      <c r="D17" s="27">
        <v>7</v>
      </c>
      <c r="E17" s="27">
        <v>3</v>
      </c>
      <c r="F17" s="27">
        <v>3</v>
      </c>
      <c r="G17" s="29" t="s">
        <v>41</v>
      </c>
      <c r="H17" s="29">
        <f>C17</f>
        <v>7</v>
      </c>
      <c r="I17" s="29">
        <f>D17</f>
        <v>7</v>
      </c>
      <c r="J17" s="29">
        <f t="shared" si="6"/>
        <v>5</v>
      </c>
      <c r="K17" s="29">
        <f t="shared" si="7"/>
        <v>2</v>
      </c>
      <c r="L17" s="29">
        <v>1</v>
      </c>
      <c r="M17" s="29">
        <v>1</v>
      </c>
      <c r="N17" s="29">
        <f>O17+P17+Q17</f>
        <v>3</v>
      </c>
      <c r="O17" s="29">
        <v>1</v>
      </c>
      <c r="P17" s="29">
        <v>1</v>
      </c>
      <c r="Q17" s="104">
        <v>1</v>
      </c>
      <c r="R17" s="107"/>
    </row>
    <row r="18" spans="1:18">
      <c r="A18" s="25" t="s">
        <v>18</v>
      </c>
      <c r="B18" s="46" t="s">
        <v>42</v>
      </c>
      <c r="C18" s="27">
        <v>12</v>
      </c>
      <c r="D18" s="27">
        <v>12</v>
      </c>
      <c r="E18" s="27">
        <v>3</v>
      </c>
      <c r="F18" s="27">
        <v>4</v>
      </c>
      <c r="G18" s="30" t="s">
        <v>43</v>
      </c>
      <c r="H18" s="30">
        <f>SUM(C18:C19)</f>
        <v>20</v>
      </c>
      <c r="I18" s="30">
        <f>SUM(D18:D19)</f>
        <v>18</v>
      </c>
      <c r="J18" s="30">
        <f t="shared" si="6"/>
        <v>15</v>
      </c>
      <c r="K18" s="30">
        <f t="shared" si="7"/>
        <v>4</v>
      </c>
      <c r="L18" s="30">
        <v>1</v>
      </c>
      <c r="M18" s="30">
        <v>3</v>
      </c>
      <c r="N18" s="30">
        <f>O18+P18+Q18</f>
        <v>11</v>
      </c>
      <c r="O18" s="30">
        <v>2</v>
      </c>
      <c r="P18" s="30">
        <v>6</v>
      </c>
      <c r="Q18" s="94">
        <v>3</v>
      </c>
      <c r="R18" s="107"/>
    </row>
    <row r="19" spans="1:18">
      <c r="A19" s="25" t="s">
        <v>18</v>
      </c>
      <c r="B19" s="46" t="s">
        <v>44</v>
      </c>
      <c r="C19" s="27">
        <v>8</v>
      </c>
      <c r="D19" s="27">
        <v>6</v>
      </c>
      <c r="E19" s="27">
        <v>2</v>
      </c>
      <c r="F19" s="27">
        <v>1</v>
      </c>
      <c r="G19" s="35"/>
      <c r="H19" s="35"/>
      <c r="I19" s="35"/>
      <c r="J19" s="35"/>
      <c r="K19" s="35"/>
      <c r="L19" s="35">
        <v>1</v>
      </c>
      <c r="M19" s="35"/>
      <c r="N19" s="35"/>
      <c r="O19" s="35"/>
      <c r="P19" s="35"/>
      <c r="Q19" s="110"/>
      <c r="R19" s="107"/>
    </row>
    <row r="20" spans="1:18">
      <c r="A20" s="25" t="s">
        <v>18</v>
      </c>
      <c r="B20" s="46" t="s">
        <v>45</v>
      </c>
      <c r="C20" s="27">
        <v>16</v>
      </c>
      <c r="D20" s="27">
        <v>14</v>
      </c>
      <c r="E20" s="27">
        <v>4</v>
      </c>
      <c r="F20" s="27">
        <v>3</v>
      </c>
      <c r="G20" s="30" t="s">
        <v>45</v>
      </c>
      <c r="H20" s="30">
        <f>SUM(C20:C21)</f>
        <v>26</v>
      </c>
      <c r="I20" s="30">
        <f>SUM(D20:D21)</f>
        <v>24</v>
      </c>
      <c r="J20" s="30">
        <f t="shared" ref="J20:J25" si="8">L20+M20+N20</f>
        <v>19</v>
      </c>
      <c r="K20" s="30">
        <f t="shared" ref="K20:K25" si="9">L20+M20</f>
        <v>4</v>
      </c>
      <c r="L20" s="30">
        <v>1</v>
      </c>
      <c r="M20" s="30">
        <v>3</v>
      </c>
      <c r="N20" s="30">
        <f>O20+P20+Q20</f>
        <v>15</v>
      </c>
      <c r="O20" s="30">
        <v>3</v>
      </c>
      <c r="P20" s="30">
        <v>6</v>
      </c>
      <c r="Q20" s="94">
        <v>6</v>
      </c>
      <c r="R20" s="107"/>
    </row>
    <row r="21" spans="1:18">
      <c r="A21" s="25" t="s">
        <v>26</v>
      </c>
      <c r="B21" s="27" t="s">
        <v>46</v>
      </c>
      <c r="C21" s="27">
        <v>10</v>
      </c>
      <c r="D21" s="27">
        <v>10</v>
      </c>
      <c r="E21" s="27">
        <v>3</v>
      </c>
      <c r="F21" s="27">
        <v>3</v>
      </c>
      <c r="G21" s="35"/>
      <c r="H21" s="35"/>
      <c r="I21" s="35"/>
      <c r="J21" s="35"/>
      <c r="K21" s="35"/>
      <c r="L21" s="35">
        <v>1</v>
      </c>
      <c r="M21" s="35"/>
      <c r="N21" s="35"/>
      <c r="O21" s="35"/>
      <c r="P21" s="35"/>
      <c r="Q21" s="110"/>
      <c r="R21" s="107"/>
    </row>
    <row r="22" spans="1:18">
      <c r="A22" s="25" t="s">
        <v>18</v>
      </c>
      <c r="B22" s="46" t="s">
        <v>47</v>
      </c>
      <c r="C22" s="27">
        <v>5</v>
      </c>
      <c r="D22" s="27">
        <v>4</v>
      </c>
      <c r="E22" s="27">
        <v>2</v>
      </c>
      <c r="F22" s="27">
        <v>2</v>
      </c>
      <c r="G22" s="40" t="s">
        <v>48</v>
      </c>
      <c r="H22" s="30">
        <f>SUM(C22:C24)</f>
        <v>13</v>
      </c>
      <c r="I22" s="30">
        <f>SUM(D22:D24)</f>
        <v>13</v>
      </c>
      <c r="J22" s="30">
        <f t="shared" si="8"/>
        <v>10</v>
      </c>
      <c r="K22" s="30">
        <f t="shared" si="9"/>
        <v>3</v>
      </c>
      <c r="L22" s="30">
        <v>1</v>
      </c>
      <c r="M22" s="30">
        <v>2</v>
      </c>
      <c r="N22" s="30">
        <f>O22+P22+Q22</f>
        <v>7</v>
      </c>
      <c r="O22" s="30">
        <v>2</v>
      </c>
      <c r="P22" s="30">
        <v>4</v>
      </c>
      <c r="Q22" s="94">
        <v>1</v>
      </c>
      <c r="R22" s="107"/>
    </row>
    <row r="23" spans="1:18">
      <c r="A23" s="25" t="s">
        <v>26</v>
      </c>
      <c r="B23" s="27" t="s">
        <v>49</v>
      </c>
      <c r="C23" s="27">
        <v>2</v>
      </c>
      <c r="D23" s="27">
        <v>1</v>
      </c>
      <c r="E23" s="27">
        <v>1</v>
      </c>
      <c r="F23" s="27">
        <v>0</v>
      </c>
      <c r="G23" s="42"/>
      <c r="H23" s="32"/>
      <c r="I23" s="32"/>
      <c r="J23" s="32"/>
      <c r="K23" s="32"/>
      <c r="L23" s="32">
        <v>1</v>
      </c>
      <c r="M23" s="32"/>
      <c r="N23" s="32"/>
      <c r="O23" s="32"/>
      <c r="P23" s="32"/>
      <c r="Q23" s="96"/>
      <c r="R23" s="107"/>
    </row>
    <row r="24" spans="1:18">
      <c r="A24" s="25" t="s">
        <v>18</v>
      </c>
      <c r="B24" s="46" t="s">
        <v>50</v>
      </c>
      <c r="C24" s="27">
        <v>6</v>
      </c>
      <c r="D24" s="27">
        <v>8</v>
      </c>
      <c r="E24" s="27">
        <v>3</v>
      </c>
      <c r="F24" s="27">
        <v>2</v>
      </c>
      <c r="G24" s="41"/>
      <c r="H24" s="35"/>
      <c r="I24" s="35"/>
      <c r="J24" s="35"/>
      <c r="K24" s="35"/>
      <c r="L24" s="35">
        <v>1</v>
      </c>
      <c r="M24" s="35"/>
      <c r="N24" s="35"/>
      <c r="O24" s="35"/>
      <c r="P24" s="35"/>
      <c r="Q24" s="110"/>
      <c r="R24" s="107"/>
    </row>
    <row r="25" ht="14.4" spans="1:18">
      <c r="A25" s="25" t="s">
        <v>18</v>
      </c>
      <c r="B25" s="46" t="s">
        <v>51</v>
      </c>
      <c r="C25" s="27">
        <v>4</v>
      </c>
      <c r="D25" s="44">
        <v>3</v>
      </c>
      <c r="E25" s="44">
        <v>1</v>
      </c>
      <c r="F25" s="44">
        <v>1</v>
      </c>
      <c r="G25" s="32" t="s">
        <v>52</v>
      </c>
      <c r="H25" s="30">
        <f>SUM(C25:C28)</f>
        <v>9</v>
      </c>
      <c r="I25" s="30">
        <f>SUM(D25:D28)</f>
        <v>8</v>
      </c>
      <c r="J25" s="32">
        <f t="shared" si="8"/>
        <v>7</v>
      </c>
      <c r="K25" s="30">
        <f t="shared" si="9"/>
        <v>2</v>
      </c>
      <c r="L25" s="32">
        <v>1</v>
      </c>
      <c r="M25" s="32">
        <v>1</v>
      </c>
      <c r="N25" s="32">
        <f>O25+P25+Q25</f>
        <v>5</v>
      </c>
      <c r="O25" s="32">
        <v>2</v>
      </c>
      <c r="P25" s="32">
        <v>2</v>
      </c>
      <c r="Q25" s="96">
        <v>1</v>
      </c>
      <c r="R25" s="107"/>
    </row>
    <row r="26" ht="14.4" spans="1:18">
      <c r="A26" s="25" t="s">
        <v>18</v>
      </c>
      <c r="B26" s="46" t="s">
        <v>53</v>
      </c>
      <c r="C26" s="27">
        <v>2</v>
      </c>
      <c r="D26" s="44">
        <v>2</v>
      </c>
      <c r="E26" s="44">
        <v>1</v>
      </c>
      <c r="F26" s="44">
        <v>1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96"/>
      <c r="R26" s="107"/>
    </row>
    <row r="27" ht="14.4" spans="1:18">
      <c r="A27" s="25" t="s">
        <v>18</v>
      </c>
      <c r="B27" s="46" t="s">
        <v>54</v>
      </c>
      <c r="C27" s="27">
        <v>2</v>
      </c>
      <c r="D27" s="44">
        <v>2</v>
      </c>
      <c r="E27" s="44">
        <v>1</v>
      </c>
      <c r="F27" s="44">
        <v>1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96"/>
      <c r="R27" s="107"/>
    </row>
    <row r="28" spans="1:18">
      <c r="A28" s="45" t="s">
        <v>55</v>
      </c>
      <c r="B28" s="46" t="s">
        <v>56</v>
      </c>
      <c r="C28" s="27">
        <v>1</v>
      </c>
      <c r="D28" s="27">
        <v>1</v>
      </c>
      <c r="E28" s="27">
        <v>0</v>
      </c>
      <c r="F28" s="27">
        <v>0</v>
      </c>
      <c r="G28" s="32"/>
      <c r="H28" s="32"/>
      <c r="I28" s="32"/>
      <c r="J28" s="32"/>
      <c r="K28" s="35"/>
      <c r="L28" s="32"/>
      <c r="M28" s="32"/>
      <c r="N28" s="32"/>
      <c r="O28" s="32"/>
      <c r="P28" s="32"/>
      <c r="Q28" s="96"/>
      <c r="R28" s="107"/>
    </row>
    <row r="29" spans="1:18">
      <c r="A29" s="25" t="s">
        <v>18</v>
      </c>
      <c r="B29" s="46" t="s">
        <v>57</v>
      </c>
      <c r="C29" s="27">
        <v>3</v>
      </c>
      <c r="D29" s="27">
        <v>2</v>
      </c>
      <c r="E29" s="27">
        <v>2</v>
      </c>
      <c r="F29" s="27">
        <v>2</v>
      </c>
      <c r="G29" s="30" t="s">
        <v>57</v>
      </c>
      <c r="H29" s="30">
        <f t="shared" ref="H29:I32" si="10">C29</f>
        <v>3</v>
      </c>
      <c r="I29" s="30">
        <f t="shared" si="10"/>
        <v>2</v>
      </c>
      <c r="J29" s="30">
        <f t="shared" ref="J29:J33" si="11">L29+M29+N29</f>
        <v>3</v>
      </c>
      <c r="K29" s="30">
        <f t="shared" ref="K29:K33" si="12">L29+M29</f>
        <v>1</v>
      </c>
      <c r="L29" s="30">
        <v>1</v>
      </c>
      <c r="M29" s="98"/>
      <c r="N29" s="30">
        <f>O29+P29+Q29</f>
        <v>2</v>
      </c>
      <c r="O29" s="30">
        <v>1</v>
      </c>
      <c r="P29" s="30">
        <v>1</v>
      </c>
      <c r="Q29" s="94"/>
      <c r="R29" s="107"/>
    </row>
    <row r="30" spans="1:18">
      <c r="A30" s="25" t="s">
        <v>18</v>
      </c>
      <c r="B30" s="46" t="s">
        <v>58</v>
      </c>
      <c r="C30" s="27">
        <v>8</v>
      </c>
      <c r="D30" s="27">
        <v>5</v>
      </c>
      <c r="E30" s="27">
        <v>2</v>
      </c>
      <c r="F30" s="27">
        <v>1</v>
      </c>
      <c r="G30" s="29" t="s">
        <v>59</v>
      </c>
      <c r="H30" s="29">
        <f t="shared" si="10"/>
        <v>8</v>
      </c>
      <c r="I30" s="29">
        <f t="shared" si="10"/>
        <v>5</v>
      </c>
      <c r="J30" s="29">
        <f t="shared" si="11"/>
        <v>7</v>
      </c>
      <c r="K30" s="29">
        <f t="shared" si="12"/>
        <v>2</v>
      </c>
      <c r="L30" s="29">
        <v>1</v>
      </c>
      <c r="M30" s="29">
        <v>1</v>
      </c>
      <c r="N30" s="29">
        <f>O30+P30+Q30</f>
        <v>5</v>
      </c>
      <c r="O30" s="29">
        <v>2</v>
      </c>
      <c r="P30" s="29">
        <v>3</v>
      </c>
      <c r="Q30" s="104"/>
      <c r="R30" s="107"/>
    </row>
    <row r="31" spans="1:18">
      <c r="A31" s="25" t="s">
        <v>18</v>
      </c>
      <c r="B31" s="46" t="s">
        <v>60</v>
      </c>
      <c r="C31" s="27">
        <v>8</v>
      </c>
      <c r="D31" s="27">
        <v>9</v>
      </c>
      <c r="E31" s="27">
        <v>3</v>
      </c>
      <c r="F31" s="27">
        <v>3</v>
      </c>
      <c r="G31" s="29" t="s">
        <v>61</v>
      </c>
      <c r="H31" s="29">
        <f t="shared" si="10"/>
        <v>8</v>
      </c>
      <c r="I31" s="29">
        <f t="shared" si="10"/>
        <v>9</v>
      </c>
      <c r="J31" s="29">
        <f t="shared" si="11"/>
        <v>9</v>
      </c>
      <c r="K31" s="29">
        <f t="shared" si="12"/>
        <v>3</v>
      </c>
      <c r="L31" s="29">
        <v>1</v>
      </c>
      <c r="M31" s="29">
        <v>2</v>
      </c>
      <c r="N31" s="29">
        <f>O31+P31+Q31</f>
        <v>6</v>
      </c>
      <c r="O31" s="29">
        <v>2</v>
      </c>
      <c r="P31" s="29">
        <v>4</v>
      </c>
      <c r="Q31" s="104"/>
      <c r="R31" s="107"/>
    </row>
    <row r="32" spans="1:18">
      <c r="A32" s="25" t="s">
        <v>18</v>
      </c>
      <c r="B32" s="46" t="s">
        <v>62</v>
      </c>
      <c r="C32" s="27">
        <v>4</v>
      </c>
      <c r="D32" s="27">
        <v>6</v>
      </c>
      <c r="E32" s="27">
        <v>1</v>
      </c>
      <c r="F32" s="27">
        <v>1</v>
      </c>
      <c r="G32" s="29" t="s">
        <v>62</v>
      </c>
      <c r="H32" s="29">
        <f t="shared" si="10"/>
        <v>4</v>
      </c>
      <c r="I32" s="29">
        <f t="shared" si="10"/>
        <v>6</v>
      </c>
      <c r="J32" s="29">
        <f t="shared" si="11"/>
        <v>5</v>
      </c>
      <c r="K32" s="29">
        <f t="shared" si="12"/>
        <v>1</v>
      </c>
      <c r="L32" s="29">
        <v>1</v>
      </c>
      <c r="M32" s="29"/>
      <c r="N32" s="29">
        <f>O32+P32+Q32</f>
        <v>4</v>
      </c>
      <c r="O32" s="29">
        <v>2</v>
      </c>
      <c r="P32" s="29">
        <v>2</v>
      </c>
      <c r="Q32" s="104"/>
      <c r="R32" s="107"/>
    </row>
    <row r="33" spans="1:18">
      <c r="A33" s="25"/>
      <c r="B33" s="27" t="s">
        <v>63</v>
      </c>
      <c r="C33" s="46">
        <f>SUM(C3:C32)</f>
        <v>208</v>
      </c>
      <c r="D33" s="27">
        <f>SUM(D3:D32)</f>
        <v>191</v>
      </c>
      <c r="E33" s="46">
        <f>SUM(E3:E32)</f>
        <v>64</v>
      </c>
      <c r="F33" s="27">
        <f>SUM(F3:F32)</f>
        <v>59</v>
      </c>
      <c r="G33" s="29" t="s">
        <v>63</v>
      </c>
      <c r="H33" s="47">
        <f>SUM(H3:H32)</f>
        <v>208</v>
      </c>
      <c r="I33" s="47">
        <f>SUM(I3:I32)</f>
        <v>191</v>
      </c>
      <c r="J33" s="47">
        <f t="shared" si="11"/>
        <v>153</v>
      </c>
      <c r="K33" s="47">
        <f t="shared" si="12"/>
        <v>42</v>
      </c>
      <c r="L33" s="29">
        <f>L3+L4+L5+L6+L8+L11+L13+L15+L17+L18+L20+L22+L25+L29+L30+L31+L32</f>
        <v>17</v>
      </c>
      <c r="M33" s="29">
        <f>M3+M4+M5+M6+M8+M11+M13+M15+M17+M18+M20+M22+M25+M29+M30+M31+M32</f>
        <v>25</v>
      </c>
      <c r="N33" s="47">
        <f>O33+P33+Q33</f>
        <v>111</v>
      </c>
      <c r="O33" s="29">
        <f>O3+O4+O5+O6+O8+O11+O13+O15+O17+O18+O20+O22+O25+O29+O30+O31+O32</f>
        <v>36</v>
      </c>
      <c r="P33" s="29">
        <f>P3+P4+P5+P6+P8+P11+P13+P15+P17+P18+P20+P22+P25+P29+P30+P31+P32</f>
        <v>56</v>
      </c>
      <c r="Q33" s="104">
        <f>Q3+Q4+Q5+Q6+Q8+Q11+Q13+Q15+Q17+Q18+Q20+Q22+Q25+Q29+Q30+Q31+Q32</f>
        <v>19</v>
      </c>
      <c r="R33" s="107"/>
    </row>
    <row r="34" spans="1:18">
      <c r="A34" s="25"/>
      <c r="B34" s="27"/>
      <c r="C34" s="27"/>
      <c r="D34" s="27"/>
      <c r="E34" s="27"/>
      <c r="F34" s="27"/>
      <c r="G34" s="29" t="s">
        <v>64</v>
      </c>
      <c r="H34" s="29"/>
      <c r="I34" s="29"/>
      <c r="J34" s="29"/>
      <c r="K34" s="29"/>
      <c r="L34" s="99">
        <f t="shared" ref="L34:Q34" si="13">L33/$J$33</f>
        <v>0.111111111111111</v>
      </c>
      <c r="M34" s="99">
        <f t="shared" si="13"/>
        <v>0.163398692810458</v>
      </c>
      <c r="N34" s="99">
        <f t="shared" si="13"/>
        <v>0.725490196078431</v>
      </c>
      <c r="O34" s="99">
        <f t="shared" si="13"/>
        <v>0.235294117647059</v>
      </c>
      <c r="P34" s="99">
        <f t="shared" si="13"/>
        <v>0.366013071895425</v>
      </c>
      <c r="Q34" s="111">
        <f t="shared" si="13"/>
        <v>0.124183006535948</v>
      </c>
      <c r="R34" s="112"/>
    </row>
    <row r="35" spans="1:17">
      <c r="A35" s="25" t="s">
        <v>18</v>
      </c>
      <c r="B35" s="46" t="s">
        <v>65</v>
      </c>
      <c r="C35" s="27">
        <v>5</v>
      </c>
      <c r="D35" s="27">
        <v>3</v>
      </c>
      <c r="E35" s="27">
        <v>2</v>
      </c>
      <c r="F35" s="27">
        <v>1</v>
      </c>
      <c r="G35" s="48" t="s">
        <v>66</v>
      </c>
      <c r="H35" s="30">
        <f>SUM(C35:C36)</f>
        <v>10</v>
      </c>
      <c r="I35" s="30">
        <f>SUM(D35:D36)</f>
        <v>7</v>
      </c>
      <c r="J35" s="30">
        <f>K35+N35</f>
        <v>7</v>
      </c>
      <c r="K35" s="30">
        <f>L35</f>
        <v>2</v>
      </c>
      <c r="L35" s="94">
        <v>2</v>
      </c>
      <c r="M35" s="95"/>
      <c r="N35" s="30">
        <f>O35</f>
        <v>5</v>
      </c>
      <c r="O35" s="94">
        <v>5</v>
      </c>
      <c r="P35" s="100"/>
      <c r="Q35" s="113"/>
    </row>
    <row r="36" spans="1:17">
      <c r="A36" s="49" t="s">
        <v>18</v>
      </c>
      <c r="B36" s="76" t="s">
        <v>67</v>
      </c>
      <c r="C36" s="33">
        <v>5</v>
      </c>
      <c r="D36" s="33">
        <v>4</v>
      </c>
      <c r="E36" s="33">
        <v>2</v>
      </c>
      <c r="F36" s="33">
        <v>2</v>
      </c>
      <c r="G36" s="51"/>
      <c r="H36" s="32"/>
      <c r="I36" s="32"/>
      <c r="J36" s="32"/>
      <c r="K36" s="32"/>
      <c r="L36" s="96"/>
      <c r="M36" s="101"/>
      <c r="N36" s="32"/>
      <c r="O36" s="96"/>
      <c r="Q36" s="114"/>
    </row>
    <row r="37" ht="14.55" spans="1:17">
      <c r="A37" s="52"/>
      <c r="B37" s="52" t="s">
        <v>68</v>
      </c>
      <c r="C37" s="52">
        <f t="shared" ref="C37:F37" si="14">C33+C35+C36</f>
        <v>218</v>
      </c>
      <c r="D37" s="52">
        <f t="shared" si="14"/>
        <v>198</v>
      </c>
      <c r="E37" s="52">
        <f t="shared" si="14"/>
        <v>68</v>
      </c>
      <c r="F37" s="52">
        <f t="shared" si="14"/>
        <v>62</v>
      </c>
      <c r="G37" s="53"/>
      <c r="H37" s="52">
        <f t="shared" ref="H37:K37" si="15">H33+H35+H36</f>
        <v>218</v>
      </c>
      <c r="I37" s="52">
        <f t="shared" si="15"/>
        <v>198</v>
      </c>
      <c r="J37" s="52">
        <f t="shared" si="15"/>
        <v>160</v>
      </c>
      <c r="K37" s="52">
        <f t="shared" si="15"/>
        <v>44</v>
      </c>
      <c r="L37" s="67"/>
      <c r="M37" s="67"/>
      <c r="N37" s="52">
        <f>N33+N35+N36</f>
        <v>116</v>
      </c>
      <c r="O37" s="67"/>
      <c r="P37" s="67"/>
      <c r="Q37" s="115"/>
    </row>
    <row r="38" ht="15.3" spans="1:17">
      <c r="A38" s="54"/>
      <c r="B38" s="55"/>
      <c r="C38" s="56"/>
      <c r="D38" s="56"/>
      <c r="E38" s="56"/>
      <c r="F38" s="56"/>
      <c r="G38" s="58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="15" customFormat="1" ht="42.15" spans="1:17">
      <c r="A39" s="60" t="s">
        <v>2</v>
      </c>
      <c r="B39" s="61" t="s">
        <v>3</v>
      </c>
      <c r="C39" s="61" t="s">
        <v>4</v>
      </c>
      <c r="D39" s="61" t="s">
        <v>5</v>
      </c>
      <c r="E39" s="61" t="s">
        <v>6</v>
      </c>
      <c r="F39" s="61" t="s">
        <v>7</v>
      </c>
      <c r="G39" s="61" t="s">
        <v>1</v>
      </c>
      <c r="H39" s="61" t="s">
        <v>8</v>
      </c>
      <c r="I39" s="61" t="s">
        <v>9</v>
      </c>
      <c r="J39" s="61" t="s">
        <v>10</v>
      </c>
      <c r="K39" s="61" t="s">
        <v>11</v>
      </c>
      <c r="L39" s="61" t="s">
        <v>69</v>
      </c>
      <c r="M39" s="61" t="s">
        <v>70</v>
      </c>
      <c r="N39" s="61" t="s">
        <v>14</v>
      </c>
      <c r="O39" s="61" t="s">
        <v>15</v>
      </c>
      <c r="P39" s="61" t="s">
        <v>16</v>
      </c>
      <c r="Q39" s="129" t="s">
        <v>17</v>
      </c>
    </row>
    <row r="40" spans="1:17">
      <c r="A40" s="25" t="s">
        <v>26</v>
      </c>
      <c r="B40" s="27" t="s">
        <v>71</v>
      </c>
      <c r="C40" s="27">
        <v>0</v>
      </c>
      <c r="D40" s="27">
        <v>17</v>
      </c>
      <c r="E40" s="27">
        <v>10</v>
      </c>
      <c r="F40" s="27">
        <v>9</v>
      </c>
      <c r="G40" s="29" t="s">
        <v>71</v>
      </c>
      <c r="H40" s="29">
        <f t="shared" ref="H40:I44" si="16">C40</f>
        <v>0</v>
      </c>
      <c r="I40" s="29">
        <f t="shared" si="16"/>
        <v>17</v>
      </c>
      <c r="J40" s="29">
        <f>L40+M40+N40</f>
        <v>11</v>
      </c>
      <c r="K40" s="29">
        <f t="shared" ref="K40:K45" si="17">L40+M40</f>
        <v>1</v>
      </c>
      <c r="L40" s="29">
        <v>1</v>
      </c>
      <c r="M40" s="29"/>
      <c r="N40" s="29">
        <f>O40+P40+Q40</f>
        <v>10</v>
      </c>
      <c r="O40" s="29">
        <v>6</v>
      </c>
      <c r="P40" s="29">
        <v>4</v>
      </c>
      <c r="Q40" s="117"/>
    </row>
    <row r="41" spans="1:17">
      <c r="A41" s="25" t="s">
        <v>26</v>
      </c>
      <c r="B41" s="27" t="s">
        <v>72</v>
      </c>
      <c r="C41" s="27">
        <v>5</v>
      </c>
      <c r="D41" s="27">
        <v>4</v>
      </c>
      <c r="E41" s="27">
        <v>1</v>
      </c>
      <c r="F41" s="27">
        <v>3</v>
      </c>
      <c r="G41" s="29" t="s">
        <v>73</v>
      </c>
      <c r="H41" s="29">
        <f t="shared" si="16"/>
        <v>5</v>
      </c>
      <c r="I41" s="29">
        <f t="shared" si="16"/>
        <v>4</v>
      </c>
      <c r="J41" s="29">
        <f>L41+M41+N41</f>
        <v>7</v>
      </c>
      <c r="K41" s="29">
        <f t="shared" si="17"/>
        <v>2</v>
      </c>
      <c r="L41" s="29">
        <v>1</v>
      </c>
      <c r="M41" s="29">
        <v>1</v>
      </c>
      <c r="N41" s="29">
        <f>O41+P41+Q41</f>
        <v>5</v>
      </c>
      <c r="O41" s="29">
        <v>2</v>
      </c>
      <c r="P41" s="29">
        <v>3</v>
      </c>
      <c r="Q41" s="117"/>
    </row>
    <row r="42" spans="1:17">
      <c r="A42" s="25" t="s">
        <v>26</v>
      </c>
      <c r="B42" s="27" t="s">
        <v>74</v>
      </c>
      <c r="C42" s="27">
        <v>18</v>
      </c>
      <c r="D42" s="27">
        <v>6</v>
      </c>
      <c r="E42" s="27">
        <v>1</v>
      </c>
      <c r="F42" s="27">
        <v>0</v>
      </c>
      <c r="G42" s="29" t="s">
        <v>75</v>
      </c>
      <c r="H42" s="29">
        <f t="shared" si="16"/>
        <v>18</v>
      </c>
      <c r="I42" s="29">
        <f t="shared" si="16"/>
        <v>6</v>
      </c>
      <c r="J42" s="29">
        <f>L42+M42+N42</f>
        <v>6</v>
      </c>
      <c r="K42" s="29">
        <f t="shared" si="17"/>
        <v>1</v>
      </c>
      <c r="L42" s="29">
        <v>1</v>
      </c>
      <c r="M42" s="29"/>
      <c r="N42" s="29">
        <f>O42+P42+Q42</f>
        <v>5</v>
      </c>
      <c r="O42" s="29">
        <v>2</v>
      </c>
      <c r="P42" s="29">
        <v>2</v>
      </c>
      <c r="Q42" s="117">
        <v>1</v>
      </c>
    </row>
    <row r="43" spans="1:17">
      <c r="A43" s="25" t="s">
        <v>26</v>
      </c>
      <c r="B43" s="27" t="s">
        <v>76</v>
      </c>
      <c r="C43" s="27">
        <v>12</v>
      </c>
      <c r="D43" s="27">
        <v>23</v>
      </c>
      <c r="E43" s="27">
        <v>3</v>
      </c>
      <c r="F43" s="27">
        <v>1</v>
      </c>
      <c r="G43" s="29" t="s">
        <v>76</v>
      </c>
      <c r="H43" s="29">
        <f t="shared" si="16"/>
        <v>12</v>
      </c>
      <c r="I43" s="29">
        <f t="shared" si="16"/>
        <v>23</v>
      </c>
      <c r="J43" s="29">
        <f>L43+M43+N43</f>
        <v>8</v>
      </c>
      <c r="K43" s="29">
        <f t="shared" si="17"/>
        <v>3</v>
      </c>
      <c r="L43" s="29">
        <v>1</v>
      </c>
      <c r="M43" s="29">
        <v>2</v>
      </c>
      <c r="N43" s="29">
        <f>O43+P43+Q43</f>
        <v>5</v>
      </c>
      <c r="O43" s="29"/>
      <c r="P43" s="29">
        <v>2</v>
      </c>
      <c r="Q43" s="117">
        <v>3</v>
      </c>
    </row>
    <row r="44" spans="1:17">
      <c r="A44" s="25" t="s">
        <v>26</v>
      </c>
      <c r="B44" s="27" t="s">
        <v>77</v>
      </c>
      <c r="C44" s="27">
        <v>150</v>
      </c>
      <c r="D44" s="27">
        <v>92</v>
      </c>
      <c r="E44" s="27">
        <v>2</v>
      </c>
      <c r="F44" s="27">
        <v>1</v>
      </c>
      <c r="G44" s="29" t="s">
        <v>77</v>
      </c>
      <c r="H44" s="29">
        <f t="shared" si="16"/>
        <v>150</v>
      </c>
      <c r="I44" s="29">
        <f t="shared" si="16"/>
        <v>92</v>
      </c>
      <c r="J44" s="29">
        <f>L44+M44+N44</f>
        <v>60</v>
      </c>
      <c r="K44" s="29">
        <f t="shared" si="17"/>
        <v>1</v>
      </c>
      <c r="L44" s="29">
        <v>1</v>
      </c>
      <c r="M44" s="29"/>
      <c r="N44" s="29">
        <f>O44+P44+Q44</f>
        <v>59</v>
      </c>
      <c r="O44" s="29">
        <v>10</v>
      </c>
      <c r="P44" s="29">
        <v>19</v>
      </c>
      <c r="Q44" s="117">
        <v>30</v>
      </c>
    </row>
    <row r="45" spans="1:17">
      <c r="A45" s="25"/>
      <c r="B45" s="27" t="s">
        <v>63</v>
      </c>
      <c r="C45" s="46">
        <f>SUM(C40:C44)</f>
        <v>185</v>
      </c>
      <c r="D45" s="27">
        <f>SUM(D40:D44)</f>
        <v>142</v>
      </c>
      <c r="E45" s="46">
        <f>SUM(E40:E44)</f>
        <v>17</v>
      </c>
      <c r="F45" s="27">
        <f>SUM(F40:F44)</f>
        <v>14</v>
      </c>
      <c r="G45" s="29" t="s">
        <v>63</v>
      </c>
      <c r="H45" s="47">
        <f>SUM(H40:H44)</f>
        <v>185</v>
      </c>
      <c r="I45" s="47">
        <f>SUM(I40:I44)</f>
        <v>142</v>
      </c>
      <c r="J45" s="47">
        <f>SUM(J40:J44)</f>
        <v>92</v>
      </c>
      <c r="K45" s="47">
        <f t="shared" si="17"/>
        <v>8</v>
      </c>
      <c r="L45" s="29">
        <f t="shared" ref="L45:Q45" si="18">SUM(L40:L44)</f>
        <v>5</v>
      </c>
      <c r="M45" s="29">
        <f t="shared" si="18"/>
        <v>3</v>
      </c>
      <c r="N45" s="47">
        <f t="shared" si="18"/>
        <v>84</v>
      </c>
      <c r="O45" s="29">
        <f t="shared" si="18"/>
        <v>20</v>
      </c>
      <c r="P45" s="29">
        <f t="shared" si="18"/>
        <v>30</v>
      </c>
      <c r="Q45" s="117">
        <f t="shared" si="18"/>
        <v>34</v>
      </c>
    </row>
    <row r="46" spans="1:17">
      <c r="A46" s="63"/>
      <c r="G46" s="30" t="s">
        <v>64</v>
      </c>
      <c r="H46" s="30"/>
      <c r="I46" s="30"/>
      <c r="J46" s="30"/>
      <c r="K46" s="30"/>
      <c r="L46" s="102">
        <f t="shared" ref="L46:Q46" si="19">L45/$J$45</f>
        <v>0.0543478260869565</v>
      </c>
      <c r="M46" s="102">
        <f t="shared" si="19"/>
        <v>0.0326086956521739</v>
      </c>
      <c r="N46" s="102">
        <f t="shared" si="19"/>
        <v>0.91304347826087</v>
      </c>
      <c r="O46" s="102">
        <f t="shared" si="19"/>
        <v>0.217391304347826</v>
      </c>
      <c r="P46" s="102">
        <f t="shared" si="19"/>
        <v>0.326086956521739</v>
      </c>
      <c r="Q46" s="118">
        <f t="shared" si="19"/>
        <v>0.369565217391304</v>
      </c>
    </row>
    <row r="47" ht="15" customHeight="1" spans="1:17">
      <c r="A47" s="25" t="s">
        <v>26</v>
      </c>
      <c r="B47" s="70" t="s">
        <v>78</v>
      </c>
      <c r="C47" s="27">
        <v>0</v>
      </c>
      <c r="D47" s="27">
        <v>5</v>
      </c>
      <c r="E47" s="27">
        <v>0</v>
      </c>
      <c r="F47" s="127">
        <v>5</v>
      </c>
      <c r="G47" s="29" t="s">
        <v>79</v>
      </c>
      <c r="H47" s="29">
        <f>C47</f>
        <v>0</v>
      </c>
      <c r="I47" s="29">
        <f>D47</f>
        <v>5</v>
      </c>
      <c r="J47" s="29">
        <f>L47+M47+N47</f>
        <v>4</v>
      </c>
      <c r="K47" s="29">
        <f>L47+M47</f>
        <v>1</v>
      </c>
      <c r="L47" s="103">
        <v>1</v>
      </c>
      <c r="M47" s="104"/>
      <c r="N47" s="104">
        <v>3</v>
      </c>
      <c r="O47" s="104"/>
      <c r="P47" s="104"/>
      <c r="Q47" s="117"/>
    </row>
    <row r="48" ht="14.55" spans="1:17">
      <c r="A48" s="66"/>
      <c r="B48" s="67" t="s">
        <v>80</v>
      </c>
      <c r="C48" s="52">
        <f>C45+C47</f>
        <v>185</v>
      </c>
      <c r="D48" s="52">
        <f t="shared" ref="D48:F48" si="20">D45+D47</f>
        <v>147</v>
      </c>
      <c r="E48" s="52">
        <f t="shared" si="20"/>
        <v>17</v>
      </c>
      <c r="F48" s="52">
        <f t="shared" si="20"/>
        <v>19</v>
      </c>
      <c r="G48" s="69"/>
      <c r="H48" s="69">
        <f>H45+H47</f>
        <v>185</v>
      </c>
      <c r="I48" s="69">
        <f t="shared" ref="I48:N48" si="21">I45+I47</f>
        <v>147</v>
      </c>
      <c r="J48" s="69">
        <f t="shared" si="21"/>
        <v>96</v>
      </c>
      <c r="K48" s="105">
        <f t="shared" si="21"/>
        <v>9</v>
      </c>
      <c r="L48" s="69">
        <f t="shared" si="21"/>
        <v>6</v>
      </c>
      <c r="M48" s="69">
        <f t="shared" si="21"/>
        <v>3</v>
      </c>
      <c r="N48" s="69">
        <f t="shared" si="21"/>
        <v>87</v>
      </c>
      <c r="O48" s="69"/>
      <c r="P48" s="69"/>
      <c r="Q48" s="119"/>
    </row>
    <row r="49" ht="15.3" spans="1:17">
      <c r="A49" s="54"/>
      <c r="B49" s="58"/>
      <c r="C49" s="56"/>
      <c r="D49" s="56"/>
      <c r="E49" s="56"/>
      <c r="F49" s="56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="15" customFormat="1" ht="42.15" spans="1:17">
      <c r="A50" s="60" t="s">
        <v>2</v>
      </c>
      <c r="B50" s="61" t="s">
        <v>3</v>
      </c>
      <c r="C50" s="61" t="s">
        <v>4</v>
      </c>
      <c r="D50" s="61" t="s">
        <v>5</v>
      </c>
      <c r="E50" s="61" t="s">
        <v>6</v>
      </c>
      <c r="F50" s="61" t="s">
        <v>7</v>
      </c>
      <c r="G50" s="61" t="s">
        <v>1</v>
      </c>
      <c r="H50" s="61" t="s">
        <v>8</v>
      </c>
      <c r="I50" s="61" t="s">
        <v>9</v>
      </c>
      <c r="J50" s="62" t="s">
        <v>10</v>
      </c>
      <c r="K50" s="62" t="s">
        <v>11</v>
      </c>
      <c r="L50" s="62" t="s">
        <v>12</v>
      </c>
      <c r="M50" s="62" t="s">
        <v>13</v>
      </c>
      <c r="N50" s="62" t="s">
        <v>14</v>
      </c>
      <c r="O50" s="62" t="s">
        <v>15</v>
      </c>
      <c r="P50" s="62" t="s">
        <v>16</v>
      </c>
      <c r="Q50" s="116" t="s">
        <v>17</v>
      </c>
    </row>
    <row r="51" spans="1:17">
      <c r="A51" s="45" t="s">
        <v>26</v>
      </c>
      <c r="B51" s="70" t="s">
        <v>81</v>
      </c>
      <c r="C51" s="27">
        <v>7</v>
      </c>
      <c r="D51" s="27">
        <v>5</v>
      </c>
      <c r="E51" s="27">
        <v>3</v>
      </c>
      <c r="F51" s="27">
        <v>2</v>
      </c>
      <c r="G51" s="70" t="s">
        <v>82</v>
      </c>
      <c r="H51" s="29">
        <f t="shared" ref="H51:I52" si="22">C51</f>
        <v>7</v>
      </c>
      <c r="I51" s="29">
        <f t="shared" si="22"/>
        <v>5</v>
      </c>
      <c r="J51" s="29"/>
      <c r="K51" s="29"/>
      <c r="L51" s="29"/>
      <c r="M51" s="29"/>
      <c r="N51" s="29"/>
      <c r="O51" s="29"/>
      <c r="P51" s="29"/>
      <c r="Q51" s="117"/>
    </row>
    <row r="52" spans="1:17">
      <c r="A52" s="45" t="s">
        <v>26</v>
      </c>
      <c r="B52" s="98" t="s">
        <v>83</v>
      </c>
      <c r="C52" s="27">
        <v>2</v>
      </c>
      <c r="D52" s="27">
        <v>2</v>
      </c>
      <c r="E52" s="27">
        <v>0</v>
      </c>
      <c r="F52" s="27">
        <v>0</v>
      </c>
      <c r="G52" s="70" t="s">
        <v>84</v>
      </c>
      <c r="H52" s="29">
        <f t="shared" si="22"/>
        <v>2</v>
      </c>
      <c r="I52" s="29">
        <f t="shared" si="22"/>
        <v>2</v>
      </c>
      <c r="J52" s="29"/>
      <c r="K52" s="29"/>
      <c r="L52" s="29"/>
      <c r="M52" s="29"/>
      <c r="N52" s="29"/>
      <c r="O52" s="29"/>
      <c r="P52" s="29"/>
      <c r="Q52" s="117"/>
    </row>
    <row r="53" ht="14.55" spans="1:17">
      <c r="A53" s="72"/>
      <c r="B53" s="73" t="s">
        <v>85</v>
      </c>
      <c r="C53" s="74">
        <f>SUM(C51:C52)</f>
        <v>9</v>
      </c>
      <c r="D53" s="76">
        <f t="shared" ref="D53:F53" si="23">SUM(D51:D52)</f>
        <v>7</v>
      </c>
      <c r="E53" s="76">
        <f t="shared" si="23"/>
        <v>3</v>
      </c>
      <c r="F53" s="76">
        <f t="shared" si="23"/>
        <v>2</v>
      </c>
      <c r="G53" s="73"/>
      <c r="H53" s="77">
        <f>SUM(H51:H52)</f>
        <v>9</v>
      </c>
      <c r="I53" s="77">
        <f>SUM(I51:I52)</f>
        <v>7</v>
      </c>
      <c r="J53" s="30"/>
      <c r="K53" s="30"/>
      <c r="L53" s="30"/>
      <c r="M53" s="30"/>
      <c r="N53" s="30"/>
      <c r="O53" s="30"/>
      <c r="P53" s="30"/>
      <c r="Q53" s="120"/>
    </row>
    <row r="54" ht="14.55" spans="1:17">
      <c r="A54" s="78"/>
      <c r="B54" s="79" t="s">
        <v>86</v>
      </c>
      <c r="C54" s="79">
        <f t="shared" ref="C54:F54" si="24">C37+C48+C53</f>
        <v>412</v>
      </c>
      <c r="D54" s="79">
        <f t="shared" si="24"/>
        <v>352</v>
      </c>
      <c r="E54" s="79">
        <f t="shared" si="24"/>
        <v>88</v>
      </c>
      <c r="F54" s="79">
        <f t="shared" si="24"/>
        <v>83</v>
      </c>
      <c r="G54" s="81"/>
      <c r="H54" s="79"/>
      <c r="I54" s="79"/>
      <c r="J54" s="79"/>
      <c r="K54" s="81"/>
      <c r="L54" s="81"/>
      <c r="M54" s="81"/>
      <c r="N54" s="81"/>
      <c r="O54" s="81"/>
      <c r="P54" s="81"/>
      <c r="Q54" s="121"/>
    </row>
    <row r="55" ht="14.55" spans="1:17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ht="41.4" spans="1:17">
      <c r="A56" s="85" t="s">
        <v>2</v>
      </c>
      <c r="B56" s="86" t="s">
        <v>3</v>
      </c>
      <c r="C56" s="86" t="s">
        <v>4</v>
      </c>
      <c r="D56" s="86" t="s">
        <v>5</v>
      </c>
      <c r="E56" s="86" t="s">
        <v>6</v>
      </c>
      <c r="F56" s="86" t="s">
        <v>7</v>
      </c>
      <c r="G56" s="86" t="s">
        <v>1</v>
      </c>
      <c r="H56" s="86" t="s">
        <v>8</v>
      </c>
      <c r="I56" s="86" t="s">
        <v>9</v>
      </c>
      <c r="J56" s="87" t="s">
        <v>10</v>
      </c>
      <c r="K56" s="87" t="s">
        <v>11</v>
      </c>
      <c r="L56" s="87" t="s">
        <v>12</v>
      </c>
      <c r="M56" s="87" t="s">
        <v>13</v>
      </c>
      <c r="N56" s="87" t="s">
        <v>14</v>
      </c>
      <c r="O56" s="87" t="s">
        <v>15</v>
      </c>
      <c r="P56" s="87" t="s">
        <v>16</v>
      </c>
      <c r="Q56" s="122" t="s">
        <v>17</v>
      </c>
    </row>
    <row r="57" spans="1:17">
      <c r="A57" s="128" t="s">
        <v>87</v>
      </c>
      <c r="B57" s="98" t="s">
        <v>88</v>
      </c>
      <c r="C57" s="98">
        <v>1</v>
      </c>
      <c r="D57" s="98">
        <v>1</v>
      </c>
      <c r="E57" s="98">
        <v>1</v>
      </c>
      <c r="F57" s="98">
        <v>1</v>
      </c>
      <c r="G57" s="98" t="s">
        <v>89</v>
      </c>
      <c r="H57" s="70">
        <f>C57</f>
        <v>1</v>
      </c>
      <c r="I57" s="70">
        <f>D57</f>
        <v>1</v>
      </c>
      <c r="J57" s="29"/>
      <c r="K57" s="29"/>
      <c r="L57" s="29"/>
      <c r="M57" s="29"/>
      <c r="N57" s="29"/>
      <c r="O57" s="29"/>
      <c r="P57" s="29"/>
      <c r="Q57" s="123"/>
    </row>
    <row r="58" spans="1:17">
      <c r="A58" s="45" t="s">
        <v>90</v>
      </c>
      <c r="B58" s="70" t="s">
        <v>91</v>
      </c>
      <c r="C58" s="70">
        <v>0</v>
      </c>
      <c r="D58" s="70">
        <v>2</v>
      </c>
      <c r="E58" s="70">
        <v>0</v>
      </c>
      <c r="F58" s="70">
        <v>0</v>
      </c>
      <c r="G58" s="70" t="s">
        <v>92</v>
      </c>
      <c r="H58" s="70">
        <f>C58</f>
        <v>0</v>
      </c>
      <c r="I58" s="70">
        <f>D58</f>
        <v>2</v>
      </c>
      <c r="J58" s="29"/>
      <c r="K58" s="29"/>
      <c r="L58" s="29"/>
      <c r="M58" s="29"/>
      <c r="N58" s="29"/>
      <c r="O58" s="29"/>
      <c r="P58" s="29"/>
      <c r="Q58" s="123"/>
    </row>
    <row r="59" spans="1:17">
      <c r="A59" s="45" t="s">
        <v>93</v>
      </c>
      <c r="B59" s="70" t="s">
        <v>94</v>
      </c>
      <c r="C59" s="70"/>
      <c r="D59" s="70"/>
      <c r="E59" s="70"/>
      <c r="F59" s="70"/>
      <c r="G59" s="70" t="s">
        <v>95</v>
      </c>
      <c r="H59" s="70"/>
      <c r="I59" s="70"/>
      <c r="J59" s="29"/>
      <c r="K59" s="29"/>
      <c r="L59" s="29"/>
      <c r="M59" s="29"/>
      <c r="N59" s="29"/>
      <c r="O59" s="29"/>
      <c r="P59" s="29"/>
      <c r="Q59" s="123"/>
    </row>
    <row r="60" ht="14.55" spans="1:17">
      <c r="A60" s="89"/>
      <c r="B60" s="90" t="s">
        <v>96</v>
      </c>
      <c r="C60" s="90">
        <f>SUM(C57:C59)</f>
        <v>1</v>
      </c>
      <c r="D60" s="90">
        <f t="shared" ref="D60:F60" si="25">SUM(D57:D59)</f>
        <v>3</v>
      </c>
      <c r="E60" s="90">
        <f t="shared" si="25"/>
        <v>1</v>
      </c>
      <c r="F60" s="90">
        <f t="shared" si="25"/>
        <v>1</v>
      </c>
      <c r="G60" s="90"/>
      <c r="H60" s="90">
        <f>SUM(H57:H59)</f>
        <v>1</v>
      </c>
      <c r="I60" s="90">
        <f>SUM(I57:I59)</f>
        <v>3</v>
      </c>
      <c r="J60" s="106"/>
      <c r="K60" s="106"/>
      <c r="L60" s="106"/>
      <c r="M60" s="106"/>
      <c r="N60" s="106"/>
      <c r="O60" s="106"/>
      <c r="P60" s="106"/>
      <c r="Q60" s="124"/>
    </row>
    <row r="62" spans="2:11">
      <c r="B62" s="83" t="s">
        <v>97</v>
      </c>
      <c r="C62" s="83">
        <f>C37+C48+C53+C60</f>
        <v>413</v>
      </c>
      <c r="D62" s="83">
        <f t="shared" ref="D62:F62" si="26">D37+D48+D53+D60</f>
        <v>355</v>
      </c>
      <c r="E62" s="83">
        <f t="shared" si="26"/>
        <v>89</v>
      </c>
      <c r="F62" s="83">
        <f t="shared" si="26"/>
        <v>84</v>
      </c>
      <c r="G62" s="83"/>
      <c r="H62" s="83">
        <f>C62</f>
        <v>413</v>
      </c>
      <c r="I62" s="83">
        <f>D62</f>
        <v>355</v>
      </c>
      <c r="J62" s="83">
        <f>J60+J53+J48+J37</f>
        <v>256</v>
      </c>
      <c r="K62" s="83">
        <f>K60+K53+K48+K37</f>
        <v>53</v>
      </c>
    </row>
  </sheetData>
  <autoFilter xmlns:etc="http://www.wps.cn/officeDocument/2017/etCustomData" ref="A1:Q48" etc:filterBottomFollowUsedRange="0">
    <extLst/>
  </autoFilter>
  <mergeCells count="110">
    <mergeCell ref="A1:F1"/>
    <mergeCell ref="G1:Q1"/>
    <mergeCell ref="G6:G7"/>
    <mergeCell ref="G8:G10"/>
    <mergeCell ref="G11:G12"/>
    <mergeCell ref="G13:G14"/>
    <mergeCell ref="G15:G16"/>
    <mergeCell ref="G18:G19"/>
    <mergeCell ref="G20:G21"/>
    <mergeCell ref="G22:G24"/>
    <mergeCell ref="G25:G28"/>
    <mergeCell ref="G35:G36"/>
    <mergeCell ref="H6:H7"/>
    <mergeCell ref="H8:H10"/>
    <mergeCell ref="H11:H12"/>
    <mergeCell ref="H13:H14"/>
    <mergeCell ref="H15:H16"/>
    <mergeCell ref="H18:H19"/>
    <mergeCell ref="H20:H21"/>
    <mergeCell ref="H22:H24"/>
    <mergeCell ref="H25:H28"/>
    <mergeCell ref="H35:H36"/>
    <mergeCell ref="I6:I7"/>
    <mergeCell ref="I8:I10"/>
    <mergeCell ref="I11:I12"/>
    <mergeCell ref="I13:I14"/>
    <mergeCell ref="I15:I16"/>
    <mergeCell ref="I18:I19"/>
    <mergeCell ref="I20:I21"/>
    <mergeCell ref="I22:I24"/>
    <mergeCell ref="I25:I28"/>
    <mergeCell ref="I35:I36"/>
    <mergeCell ref="J6:J7"/>
    <mergeCell ref="J8:J10"/>
    <mergeCell ref="J11:J12"/>
    <mergeCell ref="J13:J14"/>
    <mergeCell ref="J15:J16"/>
    <mergeCell ref="J18:J19"/>
    <mergeCell ref="J20:J21"/>
    <mergeCell ref="J22:J24"/>
    <mergeCell ref="J25:J28"/>
    <mergeCell ref="J35:J36"/>
    <mergeCell ref="K6:K7"/>
    <mergeCell ref="K8:K10"/>
    <mergeCell ref="K11:K12"/>
    <mergeCell ref="K13:K14"/>
    <mergeCell ref="K15:K16"/>
    <mergeCell ref="K18:K19"/>
    <mergeCell ref="K20:K21"/>
    <mergeCell ref="K22:K24"/>
    <mergeCell ref="K25:K28"/>
    <mergeCell ref="K35:K36"/>
    <mergeCell ref="L6:L7"/>
    <mergeCell ref="L8:L10"/>
    <mergeCell ref="L11:L12"/>
    <mergeCell ref="L13:L14"/>
    <mergeCell ref="L15:L16"/>
    <mergeCell ref="L18:L19"/>
    <mergeCell ref="L20:L21"/>
    <mergeCell ref="L22:L24"/>
    <mergeCell ref="L25:L28"/>
    <mergeCell ref="M6:M7"/>
    <mergeCell ref="M8:M10"/>
    <mergeCell ref="M11:M12"/>
    <mergeCell ref="M13:M14"/>
    <mergeCell ref="M15:M16"/>
    <mergeCell ref="M18:M19"/>
    <mergeCell ref="M20:M21"/>
    <mergeCell ref="M22:M24"/>
    <mergeCell ref="M25:M28"/>
    <mergeCell ref="N6:N7"/>
    <mergeCell ref="N8:N10"/>
    <mergeCell ref="N11:N12"/>
    <mergeCell ref="N13:N14"/>
    <mergeCell ref="N15:N16"/>
    <mergeCell ref="N18:N19"/>
    <mergeCell ref="N20:N21"/>
    <mergeCell ref="N22:N24"/>
    <mergeCell ref="N25:N28"/>
    <mergeCell ref="N35:N36"/>
    <mergeCell ref="O6:O7"/>
    <mergeCell ref="O8:O10"/>
    <mergeCell ref="O11:O12"/>
    <mergeCell ref="O13:O14"/>
    <mergeCell ref="O15:O16"/>
    <mergeCell ref="O18:O19"/>
    <mergeCell ref="O20:O21"/>
    <mergeCell ref="O22:O24"/>
    <mergeCell ref="O25:O28"/>
    <mergeCell ref="P6:P7"/>
    <mergeCell ref="P8:P10"/>
    <mergeCell ref="P11:P12"/>
    <mergeCell ref="P13:P14"/>
    <mergeCell ref="P15:P16"/>
    <mergeCell ref="P18:P19"/>
    <mergeCell ref="P20:P21"/>
    <mergeCell ref="P22:P24"/>
    <mergeCell ref="P25:P28"/>
    <mergeCell ref="Q6:Q7"/>
    <mergeCell ref="Q8:Q10"/>
    <mergeCell ref="Q11:Q12"/>
    <mergeCell ref="Q13:Q14"/>
    <mergeCell ref="Q15:Q16"/>
    <mergeCell ref="Q18:Q19"/>
    <mergeCell ref="Q20:Q21"/>
    <mergeCell ref="Q22:Q24"/>
    <mergeCell ref="Q25:Q28"/>
    <mergeCell ref="R35:R36"/>
    <mergeCell ref="O35:Q36"/>
    <mergeCell ref="L35:M3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3"/>
  <sheetViews>
    <sheetView zoomScale="70" zoomScaleNormal="70" workbookViewId="0">
      <pane ySplit="2" topLeftCell="A27" activePane="bottomLeft" state="frozen"/>
      <selection/>
      <selection pane="bottomLeft" activeCell="O34" sqref="O34"/>
    </sheetView>
  </sheetViews>
  <sheetFormatPr defaultColWidth="8.26851851851852" defaultRowHeight="13.8"/>
  <cols>
    <col min="1" max="1" width="12.462962962963" style="16" customWidth="1"/>
    <col min="2" max="2" width="21.7962962962963" style="16" customWidth="1"/>
    <col min="3" max="3" width="5.46296296296296" style="16" customWidth="1"/>
    <col min="4" max="4" width="5.46296296296296" style="17" customWidth="1"/>
    <col min="5" max="5" width="5.46296296296296" style="16" customWidth="1"/>
    <col min="6" max="6" width="5.46296296296296" style="17" customWidth="1"/>
    <col min="7" max="7" width="30.462962962963" style="16" customWidth="1"/>
    <col min="8" max="17" width="6.26851851851852" style="16" customWidth="1"/>
    <col min="18" max="16384" width="8.26851851851852" style="16"/>
  </cols>
  <sheetData>
    <row r="1" spans="1:18">
      <c r="A1" s="18" t="s">
        <v>0</v>
      </c>
      <c r="B1" s="19"/>
      <c r="C1" s="19"/>
      <c r="D1" s="19"/>
      <c r="E1" s="19"/>
      <c r="F1" s="19"/>
      <c r="G1" s="20" t="s">
        <v>1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107"/>
    </row>
    <row r="2" s="15" customFormat="1" ht="41.4" spans="1:18">
      <c r="A2" s="22" t="s">
        <v>2</v>
      </c>
      <c r="B2" s="23" t="s">
        <v>3</v>
      </c>
      <c r="C2" s="23" t="s">
        <v>4</v>
      </c>
      <c r="D2" s="24" t="s">
        <v>5</v>
      </c>
      <c r="E2" s="23" t="s">
        <v>6</v>
      </c>
      <c r="F2" s="24" t="s">
        <v>7</v>
      </c>
      <c r="G2" s="23" t="s">
        <v>1</v>
      </c>
      <c r="H2" s="23" t="s">
        <v>8</v>
      </c>
      <c r="I2" s="23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4" t="s">
        <v>16</v>
      </c>
      <c r="Q2" s="108" t="s">
        <v>17</v>
      </c>
      <c r="R2" s="109"/>
    </row>
    <row r="3" spans="1:18">
      <c r="A3" s="25" t="s">
        <v>18</v>
      </c>
      <c r="B3" s="26" t="s">
        <v>19</v>
      </c>
      <c r="C3" s="27">
        <v>14</v>
      </c>
      <c r="D3" s="28">
        <v>15</v>
      </c>
      <c r="E3" s="27">
        <v>3</v>
      </c>
      <c r="F3" s="28">
        <v>3</v>
      </c>
      <c r="G3" s="29" t="s">
        <v>19</v>
      </c>
      <c r="H3" s="29">
        <f t="shared" ref="H3:I5" si="0">C3</f>
        <v>14</v>
      </c>
      <c r="I3" s="29">
        <f t="shared" si="0"/>
        <v>15</v>
      </c>
      <c r="J3" s="29">
        <f t="shared" ref="J3:J6" si="1">L3+M3+N3</f>
        <v>13</v>
      </c>
      <c r="K3" s="29">
        <f t="shared" ref="K3:K6" si="2">L3+M3</f>
        <v>3</v>
      </c>
      <c r="L3" s="29">
        <v>1</v>
      </c>
      <c r="M3" s="29">
        <v>2</v>
      </c>
      <c r="N3" s="29">
        <f t="shared" ref="N3:N6" si="3">O3+P3+Q3</f>
        <v>10</v>
      </c>
      <c r="O3" s="29">
        <v>3</v>
      </c>
      <c r="P3" s="29">
        <v>6</v>
      </c>
      <c r="Q3" s="104">
        <v>1</v>
      </c>
      <c r="R3" s="107"/>
    </row>
    <row r="4" spans="1:18">
      <c r="A4" s="25" t="s">
        <v>18</v>
      </c>
      <c r="B4" s="26" t="s">
        <v>20</v>
      </c>
      <c r="C4" s="27">
        <v>9</v>
      </c>
      <c r="D4" s="28">
        <v>7</v>
      </c>
      <c r="E4" s="27">
        <v>4</v>
      </c>
      <c r="F4" s="28">
        <v>2</v>
      </c>
      <c r="G4" s="29" t="s">
        <v>21</v>
      </c>
      <c r="H4" s="29">
        <f t="shared" si="0"/>
        <v>9</v>
      </c>
      <c r="I4" s="29">
        <f t="shared" si="0"/>
        <v>7</v>
      </c>
      <c r="J4" s="29">
        <f t="shared" si="1"/>
        <v>5</v>
      </c>
      <c r="K4" s="29">
        <f t="shared" si="2"/>
        <v>2</v>
      </c>
      <c r="L4" s="29">
        <v>1</v>
      </c>
      <c r="M4" s="29">
        <v>1</v>
      </c>
      <c r="N4" s="29">
        <f t="shared" si="3"/>
        <v>3</v>
      </c>
      <c r="O4" s="29">
        <v>2</v>
      </c>
      <c r="P4" s="29">
        <v>1</v>
      </c>
      <c r="Q4" s="104"/>
      <c r="R4" s="107"/>
    </row>
    <row r="5" spans="1:18">
      <c r="A5" s="25" t="s">
        <v>18</v>
      </c>
      <c r="B5" s="26" t="s">
        <v>22</v>
      </c>
      <c r="C5" s="27">
        <v>7</v>
      </c>
      <c r="D5" s="28">
        <v>8</v>
      </c>
      <c r="E5" s="27">
        <v>3</v>
      </c>
      <c r="F5" s="28">
        <v>3</v>
      </c>
      <c r="G5" s="29" t="s">
        <v>23</v>
      </c>
      <c r="H5" s="29">
        <f t="shared" si="0"/>
        <v>7</v>
      </c>
      <c r="I5" s="29">
        <f t="shared" si="0"/>
        <v>8</v>
      </c>
      <c r="J5" s="29">
        <f t="shared" si="1"/>
        <v>6</v>
      </c>
      <c r="K5" s="29">
        <f t="shared" si="2"/>
        <v>2</v>
      </c>
      <c r="L5" s="29">
        <v>1</v>
      </c>
      <c r="M5" s="29">
        <v>1</v>
      </c>
      <c r="N5" s="29">
        <f t="shared" si="3"/>
        <v>4</v>
      </c>
      <c r="O5" s="29">
        <v>2</v>
      </c>
      <c r="P5" s="29">
        <v>2</v>
      </c>
      <c r="Q5" s="104"/>
      <c r="R5" s="107"/>
    </row>
    <row r="6" spans="1:18">
      <c r="A6" s="25" t="s">
        <v>18</v>
      </c>
      <c r="B6" s="26" t="s">
        <v>24</v>
      </c>
      <c r="C6" s="27">
        <v>12</v>
      </c>
      <c r="D6" s="28">
        <v>10</v>
      </c>
      <c r="E6" s="27">
        <v>4</v>
      </c>
      <c r="F6" s="28">
        <v>4</v>
      </c>
      <c r="G6" s="30" t="s">
        <v>25</v>
      </c>
      <c r="H6" s="30">
        <f>SUM(C6:C7)</f>
        <v>15</v>
      </c>
      <c r="I6" s="30">
        <f>SUM(D6:D7)</f>
        <v>12</v>
      </c>
      <c r="J6" s="30">
        <f t="shared" si="1"/>
        <v>10</v>
      </c>
      <c r="K6" s="30">
        <f t="shared" si="2"/>
        <v>3</v>
      </c>
      <c r="L6" s="30">
        <v>1</v>
      </c>
      <c r="M6" s="30">
        <v>2</v>
      </c>
      <c r="N6" s="30">
        <f t="shared" si="3"/>
        <v>7</v>
      </c>
      <c r="O6" s="30">
        <v>2</v>
      </c>
      <c r="P6" s="30">
        <v>3</v>
      </c>
      <c r="Q6" s="94">
        <v>2</v>
      </c>
      <c r="R6" s="107"/>
    </row>
    <row r="7" spans="1:18">
      <c r="A7" s="25" t="s">
        <v>26</v>
      </c>
      <c r="B7" s="31" t="s">
        <v>27</v>
      </c>
      <c r="C7" s="27">
        <v>3</v>
      </c>
      <c r="D7" s="28">
        <v>2</v>
      </c>
      <c r="E7" s="27">
        <v>0</v>
      </c>
      <c r="F7" s="28">
        <v>0</v>
      </c>
      <c r="G7" s="32"/>
      <c r="H7" s="32"/>
      <c r="I7" s="32"/>
      <c r="J7" s="32"/>
      <c r="K7" s="35"/>
      <c r="L7" s="32"/>
      <c r="M7" s="32"/>
      <c r="N7" s="32"/>
      <c r="O7" s="32"/>
      <c r="P7" s="32"/>
      <c r="Q7" s="96"/>
      <c r="R7" s="107"/>
    </row>
    <row r="8" spans="1:18">
      <c r="A8" s="25" t="s">
        <v>18</v>
      </c>
      <c r="B8" s="26" t="s">
        <v>28</v>
      </c>
      <c r="C8" s="33">
        <v>14</v>
      </c>
      <c r="D8" s="34">
        <v>14</v>
      </c>
      <c r="E8" s="33">
        <v>4</v>
      </c>
      <c r="F8" s="34">
        <v>4</v>
      </c>
      <c r="G8" s="30" t="s">
        <v>28</v>
      </c>
      <c r="H8" s="30">
        <f>SUM(C8:C10)</f>
        <v>18</v>
      </c>
      <c r="I8" s="30">
        <f>SUM(D8:D10)</f>
        <v>18</v>
      </c>
      <c r="J8" s="30">
        <f t="shared" ref="J8:J13" si="4">L8+M8+N8</f>
        <v>14</v>
      </c>
      <c r="K8" s="30">
        <f t="shared" ref="K8:K13" si="5">L8+M8</f>
        <v>4</v>
      </c>
      <c r="L8" s="30">
        <v>1</v>
      </c>
      <c r="M8" s="33">
        <v>3</v>
      </c>
      <c r="N8" s="30">
        <f t="shared" ref="N8:N13" si="6">O8+P8+Q8</f>
        <v>10</v>
      </c>
      <c r="O8" s="30">
        <v>4</v>
      </c>
      <c r="P8" s="30">
        <v>6</v>
      </c>
      <c r="Q8" s="94"/>
      <c r="R8" s="107"/>
    </row>
    <row r="9" spans="1:18">
      <c r="A9" s="25" t="s">
        <v>26</v>
      </c>
      <c r="B9" s="31" t="s">
        <v>29</v>
      </c>
      <c r="C9" s="33">
        <v>4</v>
      </c>
      <c r="D9" s="31">
        <v>2</v>
      </c>
      <c r="E9" s="33">
        <v>1</v>
      </c>
      <c r="F9" s="34">
        <v>0</v>
      </c>
      <c r="G9" s="32"/>
      <c r="H9" s="32"/>
      <c r="I9" s="32"/>
      <c r="J9" s="32"/>
      <c r="K9" s="32"/>
      <c r="L9" s="32">
        <v>1</v>
      </c>
      <c r="M9" s="92"/>
      <c r="N9" s="32"/>
      <c r="O9" s="32"/>
      <c r="P9" s="32"/>
      <c r="Q9" s="96"/>
      <c r="R9" s="107"/>
    </row>
    <row r="10" spans="1:18">
      <c r="A10" s="25" t="s">
        <v>26</v>
      </c>
      <c r="B10" s="31" t="s">
        <v>30</v>
      </c>
      <c r="C10" s="33">
        <v>0</v>
      </c>
      <c r="D10" s="28">
        <v>2</v>
      </c>
      <c r="E10" s="33">
        <v>0</v>
      </c>
      <c r="F10" s="34">
        <v>2</v>
      </c>
      <c r="G10" s="35"/>
      <c r="H10" s="35"/>
      <c r="I10" s="35"/>
      <c r="J10" s="35"/>
      <c r="K10" s="35"/>
      <c r="L10" s="35">
        <v>1</v>
      </c>
      <c r="M10" s="93"/>
      <c r="N10" s="35"/>
      <c r="O10" s="35"/>
      <c r="P10" s="35"/>
      <c r="Q10" s="110"/>
      <c r="R10" s="107"/>
    </row>
    <row r="11" spans="1:18">
      <c r="A11" s="25" t="s">
        <v>18</v>
      </c>
      <c r="B11" s="26" t="s">
        <v>31</v>
      </c>
      <c r="C11" s="33">
        <v>6</v>
      </c>
      <c r="D11" s="28">
        <v>5</v>
      </c>
      <c r="E11" s="33">
        <v>2</v>
      </c>
      <c r="F11" s="36">
        <v>2</v>
      </c>
      <c r="G11" s="30" t="s">
        <v>32</v>
      </c>
      <c r="H11" s="30">
        <f t="shared" ref="H11:H15" si="7">SUM(C11:C12)</f>
        <v>13</v>
      </c>
      <c r="I11" s="30">
        <f t="shared" ref="I11:I15" si="8">SUM(D11:D12)</f>
        <v>9</v>
      </c>
      <c r="J11" s="30">
        <f t="shared" si="4"/>
        <v>5</v>
      </c>
      <c r="K11" s="30">
        <f t="shared" si="5"/>
        <v>1</v>
      </c>
      <c r="L11" s="30">
        <v>1</v>
      </c>
      <c r="M11" s="30"/>
      <c r="N11" s="30">
        <f t="shared" si="6"/>
        <v>4</v>
      </c>
      <c r="O11" s="30">
        <v>2</v>
      </c>
      <c r="P11" s="30">
        <v>1</v>
      </c>
      <c r="Q11" s="94">
        <v>1</v>
      </c>
      <c r="R11" s="107"/>
    </row>
    <row r="12" spans="1:18">
      <c r="A12" s="37" t="s">
        <v>26</v>
      </c>
      <c r="B12" s="38" t="s">
        <v>33</v>
      </c>
      <c r="C12" s="29">
        <v>7</v>
      </c>
      <c r="D12" s="39">
        <v>4</v>
      </c>
      <c r="E12" s="29">
        <v>2</v>
      </c>
      <c r="F12" s="38">
        <v>1</v>
      </c>
      <c r="G12" s="32"/>
      <c r="H12" s="32"/>
      <c r="I12" s="32"/>
      <c r="J12" s="32"/>
      <c r="K12" s="35"/>
      <c r="L12" s="32"/>
      <c r="M12" s="32"/>
      <c r="N12" s="32"/>
      <c r="O12" s="32"/>
      <c r="P12" s="32"/>
      <c r="Q12" s="96"/>
      <c r="R12" s="107"/>
    </row>
    <row r="13" spans="1:18">
      <c r="A13" s="25" t="s">
        <v>18</v>
      </c>
      <c r="B13" s="26" t="s">
        <v>34</v>
      </c>
      <c r="C13" s="27">
        <v>8</v>
      </c>
      <c r="D13" s="28">
        <v>9</v>
      </c>
      <c r="E13" s="27">
        <v>2</v>
      </c>
      <c r="F13" s="28">
        <v>2</v>
      </c>
      <c r="G13" s="30" t="s">
        <v>35</v>
      </c>
      <c r="H13" s="30">
        <f t="shared" si="7"/>
        <v>13</v>
      </c>
      <c r="I13" s="30">
        <f t="shared" si="8"/>
        <v>13</v>
      </c>
      <c r="J13" s="30">
        <f t="shared" si="4"/>
        <v>9</v>
      </c>
      <c r="K13" s="94">
        <f t="shared" si="5"/>
        <v>2</v>
      </c>
      <c r="L13" s="30">
        <v>1</v>
      </c>
      <c r="M13" s="95">
        <v>1</v>
      </c>
      <c r="N13" s="30">
        <f t="shared" si="6"/>
        <v>7</v>
      </c>
      <c r="O13" s="30">
        <v>3</v>
      </c>
      <c r="P13" s="30">
        <v>4</v>
      </c>
      <c r="Q13" s="94"/>
      <c r="R13" s="107"/>
    </row>
    <row r="14" spans="1:18">
      <c r="A14" s="25" t="s">
        <v>18</v>
      </c>
      <c r="B14" s="26" t="s">
        <v>36</v>
      </c>
      <c r="C14" s="27">
        <v>5</v>
      </c>
      <c r="D14" s="28">
        <v>4</v>
      </c>
      <c r="E14" s="27">
        <v>2</v>
      </c>
      <c r="F14" s="28">
        <v>1</v>
      </c>
      <c r="G14" s="35"/>
      <c r="H14" s="35"/>
      <c r="I14" s="35"/>
      <c r="J14" s="35"/>
      <c r="K14" s="96"/>
      <c r="L14" s="32">
        <v>1</v>
      </c>
      <c r="M14" s="97"/>
      <c r="N14" s="35"/>
      <c r="O14" s="35"/>
      <c r="P14" s="35"/>
      <c r="Q14" s="110"/>
      <c r="R14" s="107"/>
    </row>
    <row r="15" spans="1:18">
      <c r="A15" s="25" t="s">
        <v>18</v>
      </c>
      <c r="B15" s="26" t="s">
        <v>37</v>
      </c>
      <c r="C15" s="27">
        <v>15</v>
      </c>
      <c r="D15" s="31">
        <v>10</v>
      </c>
      <c r="E15" s="27">
        <v>4</v>
      </c>
      <c r="F15" s="31">
        <v>4</v>
      </c>
      <c r="G15" s="40" t="s">
        <v>38</v>
      </c>
      <c r="H15" s="30">
        <f t="shared" si="7"/>
        <v>21</v>
      </c>
      <c r="I15" s="30">
        <f t="shared" si="8"/>
        <v>14</v>
      </c>
      <c r="J15" s="30">
        <f t="shared" ref="J15:J18" si="9">L15+M15+N15</f>
        <v>11</v>
      </c>
      <c r="K15" s="30">
        <f t="shared" ref="K15:K18" si="10">L15+M15</f>
        <v>3</v>
      </c>
      <c r="L15" s="30">
        <v>1</v>
      </c>
      <c r="M15" s="30">
        <v>2</v>
      </c>
      <c r="N15" s="30">
        <f t="shared" ref="N15:N18" si="11">O15+P15+Q15</f>
        <v>8</v>
      </c>
      <c r="O15" s="30">
        <v>1</v>
      </c>
      <c r="P15" s="30">
        <v>4</v>
      </c>
      <c r="Q15" s="94">
        <v>3</v>
      </c>
      <c r="R15" s="107"/>
    </row>
    <row r="16" spans="1:18">
      <c r="A16" s="25" t="s">
        <v>26</v>
      </c>
      <c r="B16" s="31" t="s">
        <v>39</v>
      </c>
      <c r="C16" s="27">
        <v>6</v>
      </c>
      <c r="D16" s="31">
        <v>4</v>
      </c>
      <c r="E16" s="31">
        <v>0</v>
      </c>
      <c r="F16" s="28">
        <v>0</v>
      </c>
      <c r="G16" s="41"/>
      <c r="H16" s="35"/>
      <c r="I16" s="35"/>
      <c r="J16" s="35"/>
      <c r="K16" s="35"/>
      <c r="L16" s="35">
        <v>1</v>
      </c>
      <c r="M16" s="35"/>
      <c r="N16" s="35"/>
      <c r="O16" s="35"/>
      <c r="P16" s="35"/>
      <c r="Q16" s="110"/>
      <c r="R16" s="107"/>
    </row>
    <row r="17" spans="1:18">
      <c r="A17" s="25" t="s">
        <v>18</v>
      </c>
      <c r="B17" s="26" t="s">
        <v>40</v>
      </c>
      <c r="C17" s="27">
        <v>7</v>
      </c>
      <c r="D17" s="28">
        <v>7</v>
      </c>
      <c r="E17" s="27">
        <v>3</v>
      </c>
      <c r="F17" s="28">
        <v>3</v>
      </c>
      <c r="G17" s="29" t="s">
        <v>41</v>
      </c>
      <c r="H17" s="29">
        <f>C17</f>
        <v>7</v>
      </c>
      <c r="I17" s="29">
        <f>D17</f>
        <v>7</v>
      </c>
      <c r="J17" s="29">
        <f t="shared" si="9"/>
        <v>5</v>
      </c>
      <c r="K17" s="29">
        <f t="shared" si="10"/>
        <v>2</v>
      </c>
      <c r="L17" s="29">
        <v>1</v>
      </c>
      <c r="M17" s="29">
        <v>1</v>
      </c>
      <c r="N17" s="29">
        <f t="shared" si="11"/>
        <v>3</v>
      </c>
      <c r="O17" s="29">
        <v>1</v>
      </c>
      <c r="P17" s="29">
        <v>1</v>
      </c>
      <c r="Q17" s="104">
        <v>1</v>
      </c>
      <c r="R17" s="107"/>
    </row>
    <row r="18" spans="1:18">
      <c r="A18" s="25" t="s">
        <v>18</v>
      </c>
      <c r="B18" s="26" t="s">
        <v>42</v>
      </c>
      <c r="C18" s="27">
        <v>12</v>
      </c>
      <c r="D18" s="28">
        <v>12</v>
      </c>
      <c r="E18" s="27">
        <v>3</v>
      </c>
      <c r="F18" s="28">
        <v>4</v>
      </c>
      <c r="G18" s="30" t="s">
        <v>43</v>
      </c>
      <c r="H18" s="30">
        <f>SUM(C18:C19)</f>
        <v>20</v>
      </c>
      <c r="I18" s="30">
        <f>SUM(D18:D19)</f>
        <v>18</v>
      </c>
      <c r="J18" s="30">
        <f t="shared" si="9"/>
        <v>15</v>
      </c>
      <c r="K18" s="30">
        <f t="shared" si="10"/>
        <v>4</v>
      </c>
      <c r="L18" s="30">
        <v>1</v>
      </c>
      <c r="M18" s="30">
        <v>3</v>
      </c>
      <c r="N18" s="30">
        <f t="shared" si="11"/>
        <v>11</v>
      </c>
      <c r="O18" s="30">
        <v>2</v>
      </c>
      <c r="P18" s="30">
        <v>6</v>
      </c>
      <c r="Q18" s="94">
        <v>3</v>
      </c>
      <c r="R18" s="107"/>
    </row>
    <row r="19" spans="1:18">
      <c r="A19" s="25" t="s">
        <v>18</v>
      </c>
      <c r="B19" s="26" t="s">
        <v>44</v>
      </c>
      <c r="C19" s="27">
        <v>8</v>
      </c>
      <c r="D19" s="28">
        <v>6</v>
      </c>
      <c r="E19" s="27">
        <v>2</v>
      </c>
      <c r="F19" s="28">
        <v>1</v>
      </c>
      <c r="G19" s="35"/>
      <c r="H19" s="35"/>
      <c r="I19" s="35"/>
      <c r="J19" s="35"/>
      <c r="K19" s="35"/>
      <c r="L19" s="35">
        <v>1</v>
      </c>
      <c r="M19" s="35"/>
      <c r="N19" s="35"/>
      <c r="O19" s="35"/>
      <c r="P19" s="35"/>
      <c r="Q19" s="110"/>
      <c r="R19" s="107"/>
    </row>
    <row r="20" spans="1:18">
      <c r="A20" s="25" t="s">
        <v>18</v>
      </c>
      <c r="B20" s="26" t="s">
        <v>45</v>
      </c>
      <c r="C20" s="27">
        <v>16</v>
      </c>
      <c r="D20" s="31">
        <v>17</v>
      </c>
      <c r="E20" s="27">
        <v>4</v>
      </c>
      <c r="F20" s="31">
        <v>6</v>
      </c>
      <c r="G20" s="30" t="s">
        <v>45</v>
      </c>
      <c r="H20" s="30">
        <f>SUM(C20:C21)</f>
        <v>26</v>
      </c>
      <c r="I20" s="30">
        <f>SUM(D20:D21)</f>
        <v>26</v>
      </c>
      <c r="J20" s="30">
        <f t="shared" ref="J20:J25" si="12">L20+M20+N20</f>
        <v>19</v>
      </c>
      <c r="K20" s="30">
        <f t="shared" ref="K20:K25" si="13">L20+M20</f>
        <v>4</v>
      </c>
      <c r="L20" s="30">
        <v>1</v>
      </c>
      <c r="M20" s="30">
        <v>3</v>
      </c>
      <c r="N20" s="30">
        <f t="shared" ref="N20:N25" si="14">O20+P20+Q20</f>
        <v>15</v>
      </c>
      <c r="O20" s="30">
        <v>3</v>
      </c>
      <c r="P20" s="30">
        <v>6</v>
      </c>
      <c r="Q20" s="94">
        <v>6</v>
      </c>
      <c r="R20" s="107"/>
    </row>
    <row r="21" spans="1:18">
      <c r="A21" s="25" t="s">
        <v>26</v>
      </c>
      <c r="B21" s="31" t="s">
        <v>46</v>
      </c>
      <c r="C21" s="27">
        <v>10</v>
      </c>
      <c r="D21" s="31">
        <v>9</v>
      </c>
      <c r="E21" s="27">
        <v>3</v>
      </c>
      <c r="F21" s="31">
        <v>2</v>
      </c>
      <c r="G21" s="35"/>
      <c r="H21" s="35"/>
      <c r="I21" s="35"/>
      <c r="J21" s="35"/>
      <c r="K21" s="35"/>
      <c r="L21" s="35">
        <v>1</v>
      </c>
      <c r="M21" s="35"/>
      <c r="N21" s="35"/>
      <c r="O21" s="35"/>
      <c r="P21" s="35"/>
      <c r="Q21" s="110"/>
      <c r="R21" s="107"/>
    </row>
    <row r="22" spans="1:18">
      <c r="A22" s="25" t="s">
        <v>18</v>
      </c>
      <c r="B22" s="26" t="s">
        <v>47</v>
      </c>
      <c r="C22" s="27">
        <v>5</v>
      </c>
      <c r="D22" s="28">
        <v>4</v>
      </c>
      <c r="E22" s="27">
        <v>2</v>
      </c>
      <c r="F22" s="28">
        <v>2</v>
      </c>
      <c r="G22" s="40" t="s">
        <v>48</v>
      </c>
      <c r="H22" s="30">
        <f>SUM(C22:C24)</f>
        <v>13</v>
      </c>
      <c r="I22" s="30">
        <f>SUM(D22:D24)</f>
        <v>13</v>
      </c>
      <c r="J22" s="30">
        <f t="shared" si="12"/>
        <v>10</v>
      </c>
      <c r="K22" s="30">
        <f t="shared" si="13"/>
        <v>3</v>
      </c>
      <c r="L22" s="30">
        <v>1</v>
      </c>
      <c r="M22" s="30">
        <v>2</v>
      </c>
      <c r="N22" s="30">
        <f t="shared" si="14"/>
        <v>7</v>
      </c>
      <c r="O22" s="30">
        <v>2</v>
      </c>
      <c r="P22" s="30">
        <v>4</v>
      </c>
      <c r="Q22" s="94">
        <v>1</v>
      </c>
      <c r="R22" s="107"/>
    </row>
    <row r="23" spans="1:18">
      <c r="A23" s="25" t="s">
        <v>26</v>
      </c>
      <c r="B23" s="27" t="s">
        <v>49</v>
      </c>
      <c r="C23" s="27">
        <v>2</v>
      </c>
      <c r="D23" s="28">
        <v>1</v>
      </c>
      <c r="E23" s="27">
        <v>1</v>
      </c>
      <c r="F23" s="28">
        <v>0</v>
      </c>
      <c r="G23" s="42"/>
      <c r="H23" s="32"/>
      <c r="I23" s="32"/>
      <c r="J23" s="32"/>
      <c r="K23" s="32"/>
      <c r="L23" s="32">
        <v>1</v>
      </c>
      <c r="M23" s="32"/>
      <c r="N23" s="32"/>
      <c r="O23" s="32"/>
      <c r="P23" s="32"/>
      <c r="Q23" s="96"/>
      <c r="R23" s="107"/>
    </row>
    <row r="24" spans="1:18">
      <c r="A24" s="25" t="s">
        <v>18</v>
      </c>
      <c r="B24" s="26" t="s">
        <v>50</v>
      </c>
      <c r="C24" s="27">
        <v>6</v>
      </c>
      <c r="D24" s="31">
        <v>8</v>
      </c>
      <c r="E24" s="27">
        <v>3</v>
      </c>
      <c r="F24" s="28">
        <v>2</v>
      </c>
      <c r="G24" s="41"/>
      <c r="H24" s="35"/>
      <c r="I24" s="35"/>
      <c r="J24" s="35"/>
      <c r="K24" s="35"/>
      <c r="L24" s="35">
        <v>1</v>
      </c>
      <c r="M24" s="35"/>
      <c r="N24" s="35"/>
      <c r="O24" s="35"/>
      <c r="P24" s="35"/>
      <c r="Q24" s="110"/>
      <c r="R24" s="107"/>
    </row>
    <row r="25" ht="14.4" spans="1:18">
      <c r="A25" s="25" t="s">
        <v>18</v>
      </c>
      <c r="B25" s="26" t="s">
        <v>51</v>
      </c>
      <c r="C25" s="27">
        <v>4</v>
      </c>
      <c r="D25" s="43">
        <v>3</v>
      </c>
      <c r="E25" s="44">
        <v>1</v>
      </c>
      <c r="F25" s="43">
        <v>1</v>
      </c>
      <c r="G25" s="32" t="s">
        <v>52</v>
      </c>
      <c r="H25" s="30">
        <f>SUM(C25:C28)</f>
        <v>9</v>
      </c>
      <c r="I25" s="30">
        <f>SUM(D25:D28)</f>
        <v>8</v>
      </c>
      <c r="J25" s="32">
        <f t="shared" si="12"/>
        <v>7</v>
      </c>
      <c r="K25" s="30">
        <f t="shared" si="13"/>
        <v>2</v>
      </c>
      <c r="L25" s="32">
        <v>1</v>
      </c>
      <c r="M25" s="32">
        <v>1</v>
      </c>
      <c r="N25" s="32">
        <f t="shared" si="14"/>
        <v>5</v>
      </c>
      <c r="O25" s="32">
        <v>2</v>
      </c>
      <c r="P25" s="32">
        <v>2</v>
      </c>
      <c r="Q25" s="96">
        <v>1</v>
      </c>
      <c r="R25" s="107"/>
    </row>
    <row r="26" ht="14.4" spans="1:18">
      <c r="A26" s="25" t="s">
        <v>18</v>
      </c>
      <c r="B26" s="26" t="s">
        <v>53</v>
      </c>
      <c r="C26" s="27">
        <v>2</v>
      </c>
      <c r="D26" s="43">
        <v>2</v>
      </c>
      <c r="E26" s="44">
        <v>1</v>
      </c>
      <c r="F26" s="43">
        <v>1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96"/>
      <c r="R26" s="107"/>
    </row>
    <row r="27" ht="14.4" spans="1:18">
      <c r="A27" s="25" t="s">
        <v>18</v>
      </c>
      <c r="B27" s="26" t="s">
        <v>54</v>
      </c>
      <c r="C27" s="27">
        <v>2</v>
      </c>
      <c r="D27" s="43">
        <v>2</v>
      </c>
      <c r="E27" s="44">
        <v>1</v>
      </c>
      <c r="F27" s="43">
        <v>1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96"/>
      <c r="R27" s="107"/>
    </row>
    <row r="28" spans="1:18">
      <c r="A28" s="45" t="s">
        <v>55</v>
      </c>
      <c r="B28" s="46" t="s">
        <v>56</v>
      </c>
      <c r="C28" s="27">
        <v>1</v>
      </c>
      <c r="D28" s="28">
        <v>1</v>
      </c>
      <c r="E28" s="27">
        <v>0</v>
      </c>
      <c r="F28" s="28">
        <v>0</v>
      </c>
      <c r="G28" s="32"/>
      <c r="H28" s="32"/>
      <c r="I28" s="32"/>
      <c r="J28" s="32"/>
      <c r="K28" s="35"/>
      <c r="L28" s="32"/>
      <c r="M28" s="32"/>
      <c r="N28" s="32"/>
      <c r="O28" s="32"/>
      <c r="P28" s="32"/>
      <c r="Q28" s="96"/>
      <c r="R28" s="107"/>
    </row>
    <row r="29" spans="1:18">
      <c r="A29" s="25" t="s">
        <v>18</v>
      </c>
      <c r="B29" s="26" t="s">
        <v>57</v>
      </c>
      <c r="C29" s="27">
        <v>3</v>
      </c>
      <c r="D29" s="31">
        <v>3</v>
      </c>
      <c r="E29" s="27">
        <v>2</v>
      </c>
      <c r="F29" s="31">
        <v>3</v>
      </c>
      <c r="G29" s="30" t="s">
        <v>57</v>
      </c>
      <c r="H29" s="30">
        <f t="shared" ref="H29:H32" si="15">C29</f>
        <v>3</v>
      </c>
      <c r="I29" s="30">
        <f t="shared" ref="I29:I32" si="16">D29</f>
        <v>3</v>
      </c>
      <c r="J29" s="30">
        <f t="shared" ref="J29:J32" si="17">L29+M29+N29</f>
        <v>3</v>
      </c>
      <c r="K29" s="30">
        <f t="shared" ref="K29:K32" si="18">L29+M29</f>
        <v>1</v>
      </c>
      <c r="L29" s="30">
        <v>1</v>
      </c>
      <c r="M29" s="98"/>
      <c r="N29" s="30">
        <f t="shared" ref="N29:N32" si="19">O29+P29+Q29</f>
        <v>2</v>
      </c>
      <c r="O29" s="30">
        <v>1</v>
      </c>
      <c r="P29" s="30">
        <v>1</v>
      </c>
      <c r="Q29" s="94"/>
      <c r="R29" s="107"/>
    </row>
    <row r="30" spans="1:18">
      <c r="A30" s="25" t="s">
        <v>18</v>
      </c>
      <c r="B30" s="26" t="s">
        <v>58</v>
      </c>
      <c r="C30" s="27">
        <v>8</v>
      </c>
      <c r="D30" s="28">
        <v>5</v>
      </c>
      <c r="E30" s="27">
        <v>2</v>
      </c>
      <c r="F30" s="28">
        <v>1</v>
      </c>
      <c r="G30" s="29" t="s">
        <v>59</v>
      </c>
      <c r="H30" s="29">
        <f t="shared" si="15"/>
        <v>8</v>
      </c>
      <c r="I30" s="29">
        <f t="shared" si="16"/>
        <v>5</v>
      </c>
      <c r="J30" s="29">
        <f t="shared" si="17"/>
        <v>7</v>
      </c>
      <c r="K30" s="29">
        <f t="shared" si="18"/>
        <v>2</v>
      </c>
      <c r="L30" s="29">
        <v>1</v>
      </c>
      <c r="M30" s="29">
        <v>1</v>
      </c>
      <c r="N30" s="29">
        <f t="shared" si="19"/>
        <v>5</v>
      </c>
      <c r="O30" s="29">
        <v>2</v>
      </c>
      <c r="P30" s="29">
        <v>3</v>
      </c>
      <c r="Q30" s="104"/>
      <c r="R30" s="107"/>
    </row>
    <row r="31" spans="1:18">
      <c r="A31" s="25" t="s">
        <v>18</v>
      </c>
      <c r="B31" s="46" t="s">
        <v>60</v>
      </c>
      <c r="C31" s="27">
        <v>8</v>
      </c>
      <c r="D31" s="28">
        <v>9</v>
      </c>
      <c r="E31" s="27">
        <v>3</v>
      </c>
      <c r="F31" s="28">
        <v>3</v>
      </c>
      <c r="G31" s="29" t="s">
        <v>61</v>
      </c>
      <c r="H31" s="29">
        <f t="shared" si="15"/>
        <v>8</v>
      </c>
      <c r="I31" s="29">
        <f t="shared" si="16"/>
        <v>9</v>
      </c>
      <c r="J31" s="29">
        <f t="shared" si="17"/>
        <v>9</v>
      </c>
      <c r="K31" s="29">
        <f t="shared" si="18"/>
        <v>3</v>
      </c>
      <c r="L31" s="29">
        <v>1</v>
      </c>
      <c r="M31" s="29">
        <v>2</v>
      </c>
      <c r="N31" s="29">
        <f t="shared" si="19"/>
        <v>6</v>
      </c>
      <c r="O31" s="29">
        <v>2</v>
      </c>
      <c r="P31" s="29">
        <v>4</v>
      </c>
      <c r="Q31" s="104"/>
      <c r="R31" s="107"/>
    </row>
    <row r="32" spans="1:18">
      <c r="A32" s="25" t="s">
        <v>18</v>
      </c>
      <c r="B32" s="26" t="s">
        <v>62</v>
      </c>
      <c r="C32" s="27">
        <v>4</v>
      </c>
      <c r="D32" s="28">
        <v>6</v>
      </c>
      <c r="E32" s="27">
        <v>1</v>
      </c>
      <c r="F32" s="28">
        <v>1</v>
      </c>
      <c r="G32" s="29" t="s">
        <v>62</v>
      </c>
      <c r="H32" s="29">
        <f t="shared" si="15"/>
        <v>4</v>
      </c>
      <c r="I32" s="29">
        <f t="shared" si="16"/>
        <v>6</v>
      </c>
      <c r="J32" s="29">
        <f t="shared" si="17"/>
        <v>5</v>
      </c>
      <c r="K32" s="29">
        <f t="shared" si="18"/>
        <v>1</v>
      </c>
      <c r="L32" s="29">
        <v>1</v>
      </c>
      <c r="M32" s="29"/>
      <c r="N32" s="29">
        <f t="shared" si="19"/>
        <v>4</v>
      </c>
      <c r="O32" s="29">
        <v>2</v>
      </c>
      <c r="P32" s="29">
        <v>2</v>
      </c>
      <c r="Q32" s="104"/>
      <c r="R32" s="107"/>
    </row>
    <row r="34" spans="1:18">
      <c r="A34" s="25"/>
      <c r="B34" s="27" t="s">
        <v>63</v>
      </c>
      <c r="C34" s="46">
        <f t="shared" ref="C34:F34" si="20">SUM(C3:C32)</f>
        <v>208</v>
      </c>
      <c r="D34" s="28">
        <f t="shared" si="20"/>
        <v>191</v>
      </c>
      <c r="E34" s="46">
        <f t="shared" si="20"/>
        <v>63</v>
      </c>
      <c r="F34" s="28">
        <f t="shared" si="20"/>
        <v>59</v>
      </c>
      <c r="G34" s="29" t="s">
        <v>63</v>
      </c>
      <c r="H34" s="47">
        <f>SUM(H3:H32)</f>
        <v>208</v>
      </c>
      <c r="I34" s="47">
        <f>SUM(I3:I32)</f>
        <v>191</v>
      </c>
      <c r="J34" s="47">
        <f>L34+M34+N34</f>
        <v>153</v>
      </c>
      <c r="K34" s="47">
        <f>L34+M34</f>
        <v>42</v>
      </c>
      <c r="L34" s="29">
        <f t="shared" ref="L34:Q34" si="21">L3+L4+L5+L6+L8+L11+L13+L15+L17+L18+L20+L22+L25+L29+L30+L31+L32</f>
        <v>17</v>
      </c>
      <c r="M34" s="29">
        <f t="shared" si="21"/>
        <v>25</v>
      </c>
      <c r="N34" s="47">
        <f>O34+P34+Q34</f>
        <v>111</v>
      </c>
      <c r="O34" s="29">
        <f t="shared" si="21"/>
        <v>36</v>
      </c>
      <c r="P34" s="29">
        <f t="shared" si="21"/>
        <v>56</v>
      </c>
      <c r="Q34" s="104">
        <f t="shared" si="21"/>
        <v>19</v>
      </c>
      <c r="R34" s="107"/>
    </row>
    <row r="35" spans="1:18">
      <c r="A35" s="25"/>
      <c r="B35" s="27"/>
      <c r="C35" s="27"/>
      <c r="D35" s="28"/>
      <c r="E35" s="27"/>
      <c r="F35" s="28"/>
      <c r="G35" s="29" t="s">
        <v>64</v>
      </c>
      <c r="H35" s="29"/>
      <c r="I35" s="29"/>
      <c r="J35" s="29"/>
      <c r="K35" s="29"/>
      <c r="L35" s="99">
        <f t="shared" ref="L35:Q35" si="22">L34/$J$34</f>
        <v>0.111111111111111</v>
      </c>
      <c r="M35" s="99">
        <f t="shared" si="22"/>
        <v>0.163398692810458</v>
      </c>
      <c r="N35" s="99">
        <f t="shared" si="22"/>
        <v>0.725490196078431</v>
      </c>
      <c r="O35" s="99">
        <f t="shared" si="22"/>
        <v>0.235294117647059</v>
      </c>
      <c r="P35" s="99">
        <f t="shared" si="22"/>
        <v>0.366013071895425</v>
      </c>
      <c r="Q35" s="111">
        <f t="shared" si="22"/>
        <v>0.124183006535948</v>
      </c>
      <c r="R35" s="112"/>
    </row>
    <row r="36" spans="1:17">
      <c r="A36" s="25" t="s">
        <v>18</v>
      </c>
      <c r="B36" s="26" t="s">
        <v>65</v>
      </c>
      <c r="C36" s="27">
        <v>5</v>
      </c>
      <c r="D36" s="28">
        <v>3</v>
      </c>
      <c r="E36" s="27">
        <v>2</v>
      </c>
      <c r="F36" s="28">
        <v>1</v>
      </c>
      <c r="G36" s="48" t="s">
        <v>66</v>
      </c>
      <c r="H36" s="30">
        <f>SUM(C36:C37)</f>
        <v>10</v>
      </c>
      <c r="I36" s="30">
        <f>SUM(D36:D37)</f>
        <v>7</v>
      </c>
      <c r="J36" s="30">
        <f>K36+N36</f>
        <v>7</v>
      </c>
      <c r="K36" s="30">
        <f>L36</f>
        <v>2</v>
      </c>
      <c r="L36" s="94">
        <v>2</v>
      </c>
      <c r="M36" s="95"/>
      <c r="N36" s="30">
        <f>O36</f>
        <v>5</v>
      </c>
      <c r="O36" s="94">
        <v>5</v>
      </c>
      <c r="P36" s="100"/>
      <c r="Q36" s="113"/>
    </row>
    <row r="37" spans="1:17">
      <c r="A37" s="49" t="s">
        <v>18</v>
      </c>
      <c r="B37" s="50" t="s">
        <v>67</v>
      </c>
      <c r="C37" s="33">
        <v>5</v>
      </c>
      <c r="D37" s="36">
        <v>4</v>
      </c>
      <c r="E37" s="33">
        <v>2</v>
      </c>
      <c r="F37" s="36">
        <v>2</v>
      </c>
      <c r="G37" s="51"/>
      <c r="H37" s="32"/>
      <c r="I37" s="32"/>
      <c r="J37" s="32"/>
      <c r="K37" s="32"/>
      <c r="L37" s="96"/>
      <c r="M37" s="101"/>
      <c r="N37" s="32"/>
      <c r="O37" s="96"/>
      <c r="P37" s="94"/>
      <c r="Q37" s="114"/>
    </row>
    <row r="38" ht="14.55" spans="1:17">
      <c r="A38" s="52"/>
      <c r="B38" s="52" t="s">
        <v>63</v>
      </c>
      <c r="C38" s="52">
        <f t="shared" ref="C38:F38" si="23">C34+C36+C37</f>
        <v>218</v>
      </c>
      <c r="D38" s="52">
        <f t="shared" si="23"/>
        <v>198</v>
      </c>
      <c r="E38" s="52">
        <f t="shared" si="23"/>
        <v>67</v>
      </c>
      <c r="F38" s="52">
        <f t="shared" si="23"/>
        <v>62</v>
      </c>
      <c r="G38" s="53"/>
      <c r="H38" s="52">
        <f t="shared" ref="H38:K38" si="24">H34+H36+H37</f>
        <v>218</v>
      </c>
      <c r="I38" s="52">
        <f t="shared" si="24"/>
        <v>198</v>
      </c>
      <c r="J38" s="52">
        <f t="shared" si="24"/>
        <v>160</v>
      </c>
      <c r="K38" s="52">
        <f t="shared" si="24"/>
        <v>44</v>
      </c>
      <c r="L38" s="67"/>
      <c r="M38" s="67"/>
      <c r="N38" s="52">
        <f>N34+N36+N37</f>
        <v>116</v>
      </c>
      <c r="O38" s="67"/>
      <c r="P38" s="67"/>
      <c r="Q38" s="115"/>
    </row>
    <row r="39" ht="15.3" spans="1:17">
      <c r="A39" s="54"/>
      <c r="B39" s="55"/>
      <c r="C39" s="56"/>
      <c r="D39" s="57"/>
      <c r="E39" s="56"/>
      <c r="F39" s="57"/>
      <c r="G39" s="58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="15" customFormat="1" ht="42.15" spans="1:17">
      <c r="A40" s="60" t="s">
        <v>2</v>
      </c>
      <c r="B40" s="61" t="s">
        <v>3</v>
      </c>
      <c r="C40" s="61" t="s">
        <v>4</v>
      </c>
      <c r="D40" s="62" t="s">
        <v>5</v>
      </c>
      <c r="E40" s="61" t="s">
        <v>6</v>
      </c>
      <c r="F40" s="62" t="s">
        <v>7</v>
      </c>
      <c r="G40" s="61" t="s">
        <v>1</v>
      </c>
      <c r="H40" s="61" t="s">
        <v>8</v>
      </c>
      <c r="I40" s="61" t="s">
        <v>9</v>
      </c>
      <c r="J40" s="62" t="s">
        <v>10</v>
      </c>
      <c r="K40" s="62" t="s">
        <v>11</v>
      </c>
      <c r="L40" s="62" t="s">
        <v>12</v>
      </c>
      <c r="M40" s="62" t="s">
        <v>13</v>
      </c>
      <c r="N40" s="62" t="s">
        <v>14</v>
      </c>
      <c r="O40" s="62" t="s">
        <v>15</v>
      </c>
      <c r="P40" s="62" t="s">
        <v>16</v>
      </c>
      <c r="Q40" s="116" t="s">
        <v>17</v>
      </c>
    </row>
    <row r="41" spans="1:17">
      <c r="A41" s="25" t="s">
        <v>26</v>
      </c>
      <c r="B41" s="31" t="s">
        <v>71</v>
      </c>
      <c r="C41" s="27">
        <v>0</v>
      </c>
      <c r="D41" s="28">
        <v>17</v>
      </c>
      <c r="E41" s="27">
        <v>10</v>
      </c>
      <c r="F41" s="31">
        <v>10</v>
      </c>
      <c r="G41" s="29" t="s">
        <v>71</v>
      </c>
      <c r="H41" s="29">
        <f t="shared" ref="H41:H45" si="25">C41</f>
        <v>0</v>
      </c>
      <c r="I41" s="29">
        <f t="shared" ref="I41:I45" si="26">D41</f>
        <v>17</v>
      </c>
      <c r="J41" s="29">
        <f t="shared" ref="J41:J45" si="27">L41+M41+N41</f>
        <v>11</v>
      </c>
      <c r="K41" s="29">
        <f t="shared" ref="K41:K46" si="28">L41+M41</f>
        <v>1</v>
      </c>
      <c r="L41" s="29">
        <v>1</v>
      </c>
      <c r="M41" s="29"/>
      <c r="N41" s="29">
        <f t="shared" ref="N41:N45" si="29">O41+P41+Q41</f>
        <v>10</v>
      </c>
      <c r="O41" s="29">
        <v>6</v>
      </c>
      <c r="P41" s="29">
        <v>4</v>
      </c>
      <c r="Q41" s="117"/>
    </row>
    <row r="42" spans="1:17">
      <c r="A42" s="25" t="s">
        <v>26</v>
      </c>
      <c r="B42" s="31" t="s">
        <v>72</v>
      </c>
      <c r="C42" s="27">
        <v>5</v>
      </c>
      <c r="D42" s="31">
        <v>3</v>
      </c>
      <c r="E42" s="27">
        <v>1</v>
      </c>
      <c r="F42" s="31">
        <v>2</v>
      </c>
      <c r="G42" s="29" t="s">
        <v>73</v>
      </c>
      <c r="H42" s="29">
        <f t="shared" si="25"/>
        <v>5</v>
      </c>
      <c r="I42" s="29">
        <f t="shared" si="26"/>
        <v>3</v>
      </c>
      <c r="J42" s="29">
        <f t="shared" si="27"/>
        <v>7</v>
      </c>
      <c r="K42" s="29">
        <f t="shared" si="28"/>
        <v>2</v>
      </c>
      <c r="L42" s="29">
        <v>1</v>
      </c>
      <c r="M42" s="29">
        <v>1</v>
      </c>
      <c r="N42" s="29">
        <f t="shared" si="29"/>
        <v>5</v>
      </c>
      <c r="O42" s="29">
        <v>2</v>
      </c>
      <c r="P42" s="29">
        <v>3</v>
      </c>
      <c r="Q42" s="117"/>
    </row>
    <row r="43" spans="1:17">
      <c r="A43" s="25" t="s">
        <v>26</v>
      </c>
      <c r="B43" s="31" t="s">
        <v>75</v>
      </c>
      <c r="C43" s="27">
        <v>18</v>
      </c>
      <c r="D43" s="28">
        <v>6</v>
      </c>
      <c r="E43" s="27">
        <v>1</v>
      </c>
      <c r="F43" s="31">
        <v>1</v>
      </c>
      <c r="G43" s="29" t="s">
        <v>75</v>
      </c>
      <c r="H43" s="29">
        <f t="shared" si="25"/>
        <v>18</v>
      </c>
      <c r="I43" s="29">
        <f t="shared" si="26"/>
        <v>6</v>
      </c>
      <c r="J43" s="29">
        <f t="shared" si="27"/>
        <v>6</v>
      </c>
      <c r="K43" s="29">
        <f t="shared" si="28"/>
        <v>1</v>
      </c>
      <c r="L43" s="29">
        <v>1</v>
      </c>
      <c r="M43" s="29"/>
      <c r="N43" s="29">
        <f t="shared" si="29"/>
        <v>5</v>
      </c>
      <c r="O43" s="29">
        <v>2</v>
      </c>
      <c r="P43" s="29">
        <v>2</v>
      </c>
      <c r="Q43" s="117">
        <v>1</v>
      </c>
    </row>
    <row r="44" spans="1:17">
      <c r="A44" s="25" t="s">
        <v>26</v>
      </c>
      <c r="B44" s="31" t="s">
        <v>76</v>
      </c>
      <c r="C44" s="27">
        <v>12</v>
      </c>
      <c r="D44" s="31">
        <f>23-13</f>
        <v>10</v>
      </c>
      <c r="E44" s="27">
        <v>3</v>
      </c>
      <c r="F44" s="31">
        <v>1</v>
      </c>
      <c r="G44" s="29" t="s">
        <v>76</v>
      </c>
      <c r="H44" s="29">
        <f t="shared" si="25"/>
        <v>12</v>
      </c>
      <c r="I44" s="29">
        <f t="shared" si="26"/>
        <v>10</v>
      </c>
      <c r="J44" s="29">
        <f t="shared" si="27"/>
        <v>8</v>
      </c>
      <c r="K44" s="29">
        <f t="shared" si="28"/>
        <v>3</v>
      </c>
      <c r="L44" s="29">
        <v>1</v>
      </c>
      <c r="M44" s="29">
        <v>2</v>
      </c>
      <c r="N44" s="29">
        <f t="shared" si="29"/>
        <v>5</v>
      </c>
      <c r="O44" s="29"/>
      <c r="P44" s="29">
        <v>2</v>
      </c>
      <c r="Q44" s="117">
        <v>3</v>
      </c>
    </row>
    <row r="45" spans="1:17">
      <c r="A45" s="25" t="s">
        <v>26</v>
      </c>
      <c r="B45" s="31" t="s">
        <v>77</v>
      </c>
      <c r="C45" s="27">
        <v>150</v>
      </c>
      <c r="D45" s="31">
        <v>91</v>
      </c>
      <c r="E45" s="27">
        <v>2</v>
      </c>
      <c r="F45" s="31">
        <v>0</v>
      </c>
      <c r="G45" s="29" t="s">
        <v>77</v>
      </c>
      <c r="H45" s="29">
        <f t="shared" si="25"/>
        <v>150</v>
      </c>
      <c r="I45" s="29">
        <f t="shared" si="26"/>
        <v>91</v>
      </c>
      <c r="J45" s="29">
        <f t="shared" si="27"/>
        <v>60</v>
      </c>
      <c r="K45" s="29">
        <f t="shared" si="28"/>
        <v>1</v>
      </c>
      <c r="L45" s="29">
        <v>1</v>
      </c>
      <c r="M45" s="29"/>
      <c r="N45" s="29">
        <f t="shared" si="29"/>
        <v>59</v>
      </c>
      <c r="O45" s="29">
        <v>10</v>
      </c>
      <c r="P45" s="29">
        <v>19</v>
      </c>
      <c r="Q45" s="117">
        <v>30</v>
      </c>
    </row>
    <row r="46" spans="1:17">
      <c r="A46" s="25"/>
      <c r="B46" s="27" t="s">
        <v>63</v>
      </c>
      <c r="C46" s="46">
        <f t="shared" ref="C46:F46" si="30">SUM(C41:C45)</f>
        <v>185</v>
      </c>
      <c r="D46" s="28">
        <f t="shared" si="30"/>
        <v>127</v>
      </c>
      <c r="E46" s="46">
        <f t="shared" si="30"/>
        <v>17</v>
      </c>
      <c r="F46" s="28">
        <f t="shared" si="30"/>
        <v>14</v>
      </c>
      <c r="G46" s="29" t="s">
        <v>63</v>
      </c>
      <c r="H46" s="47">
        <f t="shared" ref="H46:J46" si="31">SUM(H41:H45)</f>
        <v>185</v>
      </c>
      <c r="I46" s="47">
        <f t="shared" si="31"/>
        <v>127</v>
      </c>
      <c r="J46" s="47">
        <f t="shared" si="31"/>
        <v>92</v>
      </c>
      <c r="K46" s="47">
        <f t="shared" si="28"/>
        <v>8</v>
      </c>
      <c r="L46" s="29">
        <f t="shared" ref="L46:Q46" si="32">SUM(L41:L45)</f>
        <v>5</v>
      </c>
      <c r="M46" s="29">
        <f t="shared" si="32"/>
        <v>3</v>
      </c>
      <c r="N46" s="47">
        <f t="shared" si="32"/>
        <v>84</v>
      </c>
      <c r="O46" s="29">
        <f t="shared" si="32"/>
        <v>20</v>
      </c>
      <c r="P46" s="29">
        <f t="shared" si="32"/>
        <v>30</v>
      </c>
      <c r="Q46" s="117">
        <f t="shared" si="32"/>
        <v>34</v>
      </c>
    </row>
    <row r="47" spans="1:17">
      <c r="A47" s="63"/>
      <c r="G47" s="30" t="s">
        <v>64</v>
      </c>
      <c r="H47" s="30"/>
      <c r="I47" s="30"/>
      <c r="J47" s="30"/>
      <c r="K47" s="30"/>
      <c r="L47" s="102">
        <f t="shared" ref="L47:Q47" si="33">L46/$J$46</f>
        <v>0.0543478260869565</v>
      </c>
      <c r="M47" s="102">
        <f t="shared" si="33"/>
        <v>0.0326086956521739</v>
      </c>
      <c r="N47" s="102">
        <f t="shared" si="33"/>
        <v>0.91304347826087</v>
      </c>
      <c r="O47" s="102">
        <f t="shared" si="33"/>
        <v>0.217391304347826</v>
      </c>
      <c r="P47" s="102">
        <f t="shared" si="33"/>
        <v>0.326086956521739</v>
      </c>
      <c r="Q47" s="118">
        <f t="shared" si="33"/>
        <v>0.369565217391304</v>
      </c>
    </row>
    <row r="48" ht="15" customHeight="1" spans="1:17">
      <c r="A48" s="25" t="s">
        <v>26</v>
      </c>
      <c r="B48" s="64" t="s">
        <v>78</v>
      </c>
      <c r="C48" s="27">
        <v>0</v>
      </c>
      <c r="D48" s="31">
        <v>4</v>
      </c>
      <c r="E48" s="27">
        <v>0</v>
      </c>
      <c r="F48" s="65">
        <v>4</v>
      </c>
      <c r="G48" s="29" t="s">
        <v>79</v>
      </c>
      <c r="H48" s="29">
        <f t="shared" ref="H48:H53" si="34">C48</f>
        <v>0</v>
      </c>
      <c r="I48" s="29">
        <f t="shared" ref="I48:I53" si="35">D48</f>
        <v>4</v>
      </c>
      <c r="J48" s="29">
        <f>L48+M48+N48</f>
        <v>4</v>
      </c>
      <c r="K48" s="29">
        <f>L48+M48</f>
        <v>1</v>
      </c>
      <c r="L48" s="103">
        <v>1</v>
      </c>
      <c r="M48" s="104"/>
      <c r="N48" s="104">
        <v>3</v>
      </c>
      <c r="O48" s="104"/>
      <c r="P48" s="104"/>
      <c r="Q48" s="117"/>
    </row>
    <row r="49" ht="14.55" spans="1:17">
      <c r="A49" s="66"/>
      <c r="B49" s="67" t="s">
        <v>80</v>
      </c>
      <c r="C49" s="52">
        <f t="shared" ref="C49:F49" si="36">C46+C48</f>
        <v>185</v>
      </c>
      <c r="D49" s="68">
        <f t="shared" si="36"/>
        <v>131</v>
      </c>
      <c r="E49" s="52">
        <f t="shared" si="36"/>
        <v>17</v>
      </c>
      <c r="F49" s="68">
        <f t="shared" si="36"/>
        <v>18</v>
      </c>
      <c r="G49" s="69"/>
      <c r="H49" s="69">
        <f t="shared" ref="H49:N49" si="37">H46+H48</f>
        <v>185</v>
      </c>
      <c r="I49" s="69">
        <f t="shared" si="37"/>
        <v>131</v>
      </c>
      <c r="J49" s="69">
        <f t="shared" si="37"/>
        <v>96</v>
      </c>
      <c r="K49" s="105">
        <f t="shared" si="37"/>
        <v>9</v>
      </c>
      <c r="L49" s="69">
        <f t="shared" si="37"/>
        <v>6</v>
      </c>
      <c r="M49" s="69">
        <f t="shared" si="37"/>
        <v>3</v>
      </c>
      <c r="N49" s="69">
        <f t="shared" si="37"/>
        <v>87</v>
      </c>
      <c r="O49" s="69"/>
      <c r="P49" s="69"/>
      <c r="Q49" s="119"/>
    </row>
    <row r="50" ht="15.3" spans="1:17">
      <c r="A50" s="54"/>
      <c r="B50" s="58"/>
      <c r="C50" s="56"/>
      <c r="D50" s="57"/>
      <c r="E50" s="56"/>
      <c r="F50" s="57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="15" customFormat="1" ht="42.15" spans="1:17">
      <c r="A51" s="60" t="s">
        <v>2</v>
      </c>
      <c r="B51" s="61" t="s">
        <v>3</v>
      </c>
      <c r="C51" s="61" t="s">
        <v>4</v>
      </c>
      <c r="D51" s="62" t="s">
        <v>5</v>
      </c>
      <c r="E51" s="61" t="s">
        <v>6</v>
      </c>
      <c r="F51" s="62" t="s">
        <v>7</v>
      </c>
      <c r="G51" s="61" t="s">
        <v>1</v>
      </c>
      <c r="H51" s="61" t="s">
        <v>8</v>
      </c>
      <c r="I51" s="61" t="s">
        <v>9</v>
      </c>
      <c r="J51" s="62" t="s">
        <v>10</v>
      </c>
      <c r="K51" s="62" t="s">
        <v>11</v>
      </c>
      <c r="L51" s="62" t="s">
        <v>12</v>
      </c>
      <c r="M51" s="62" t="s">
        <v>13</v>
      </c>
      <c r="N51" s="62" t="s">
        <v>14</v>
      </c>
      <c r="O51" s="62" t="s">
        <v>15</v>
      </c>
      <c r="P51" s="62" t="s">
        <v>16</v>
      </c>
      <c r="Q51" s="116" t="s">
        <v>17</v>
      </c>
    </row>
    <row r="52" spans="1:17">
      <c r="A52" s="45" t="s">
        <v>26</v>
      </c>
      <c r="B52" s="64" t="s">
        <v>81</v>
      </c>
      <c r="C52" s="27">
        <v>7</v>
      </c>
      <c r="D52" s="28">
        <v>5</v>
      </c>
      <c r="E52" s="27">
        <v>3</v>
      </c>
      <c r="F52" s="28">
        <v>2</v>
      </c>
      <c r="G52" s="70" t="s">
        <v>82</v>
      </c>
      <c r="H52" s="29">
        <f t="shared" si="34"/>
        <v>7</v>
      </c>
      <c r="I52" s="29">
        <f t="shared" si="35"/>
        <v>5</v>
      </c>
      <c r="J52" s="29"/>
      <c r="K52" s="29"/>
      <c r="L52" s="29"/>
      <c r="M52" s="29"/>
      <c r="N52" s="29"/>
      <c r="O52" s="29"/>
      <c r="P52" s="29"/>
      <c r="Q52" s="117"/>
    </row>
    <row r="53" spans="1:17">
      <c r="A53" s="45" t="s">
        <v>26</v>
      </c>
      <c r="B53" s="71" t="s">
        <v>83</v>
      </c>
      <c r="C53" s="27">
        <v>2</v>
      </c>
      <c r="D53" s="31">
        <v>2</v>
      </c>
      <c r="E53" s="27">
        <v>0</v>
      </c>
      <c r="F53" s="28">
        <v>0</v>
      </c>
      <c r="G53" s="70" t="s">
        <v>84</v>
      </c>
      <c r="H53" s="29">
        <f t="shared" si="34"/>
        <v>2</v>
      </c>
      <c r="I53" s="29">
        <f t="shared" si="35"/>
        <v>2</v>
      </c>
      <c r="J53" s="29"/>
      <c r="K53" s="29"/>
      <c r="L53" s="29"/>
      <c r="M53" s="29"/>
      <c r="N53" s="29"/>
      <c r="O53" s="29"/>
      <c r="P53" s="29"/>
      <c r="Q53" s="117"/>
    </row>
    <row r="54" ht="14.55" spans="1:17">
      <c r="A54" s="72"/>
      <c r="B54" s="73" t="s">
        <v>85</v>
      </c>
      <c r="C54" s="74">
        <f t="shared" ref="C54:F54" si="38">SUM(C52:C53)</f>
        <v>9</v>
      </c>
      <c r="D54" s="75">
        <f t="shared" si="38"/>
        <v>7</v>
      </c>
      <c r="E54" s="76">
        <f t="shared" si="38"/>
        <v>3</v>
      </c>
      <c r="F54" s="75">
        <f t="shared" si="38"/>
        <v>2</v>
      </c>
      <c r="G54" s="73"/>
      <c r="H54" s="77">
        <f>SUM(H52:H53)</f>
        <v>9</v>
      </c>
      <c r="I54" s="77">
        <f>SUM(I52:I53)</f>
        <v>7</v>
      </c>
      <c r="J54" s="30"/>
      <c r="K54" s="30"/>
      <c r="L54" s="30"/>
      <c r="M54" s="30"/>
      <c r="N54" s="30"/>
      <c r="O54" s="30"/>
      <c r="P54" s="30"/>
      <c r="Q54" s="120"/>
    </row>
    <row r="55" ht="14.55" spans="1:17">
      <c r="A55" s="78"/>
      <c r="B55" s="79" t="s">
        <v>98</v>
      </c>
      <c r="C55" s="79">
        <f t="shared" ref="C55:F55" si="39">C38+C49+C54</f>
        <v>412</v>
      </c>
      <c r="D55" s="80">
        <f t="shared" si="39"/>
        <v>336</v>
      </c>
      <c r="E55" s="79">
        <f t="shared" si="39"/>
        <v>87</v>
      </c>
      <c r="F55" s="80">
        <f t="shared" si="39"/>
        <v>82</v>
      </c>
      <c r="G55" s="81"/>
      <c r="H55" s="79">
        <f t="shared" ref="H55:K55" si="40">H38+H49+H54</f>
        <v>412</v>
      </c>
      <c r="I55" s="79">
        <f t="shared" si="40"/>
        <v>336</v>
      </c>
      <c r="J55" s="79">
        <f t="shared" si="40"/>
        <v>256</v>
      </c>
      <c r="K55" s="79">
        <f t="shared" si="40"/>
        <v>53</v>
      </c>
      <c r="L55" s="81"/>
      <c r="M55" s="81"/>
      <c r="N55" s="79">
        <f>N38+N49+N54</f>
        <v>203</v>
      </c>
      <c r="O55" s="81"/>
      <c r="P55" s="81"/>
      <c r="Q55" s="121"/>
    </row>
    <row r="56" customFormat="1" ht="28.35" spans="1:17">
      <c r="A56" s="16"/>
      <c r="B56" s="82" t="s">
        <v>99</v>
      </c>
      <c r="C56" s="83">
        <f t="shared" ref="C56:F56" si="41">C34+C49+C54</f>
        <v>402</v>
      </c>
      <c r="D56" s="83">
        <f t="shared" si="41"/>
        <v>329</v>
      </c>
      <c r="E56" s="83">
        <f t="shared" si="41"/>
        <v>83</v>
      </c>
      <c r="F56" s="83">
        <f t="shared" si="41"/>
        <v>79</v>
      </c>
      <c r="G56" s="16"/>
      <c r="H56" s="83">
        <f t="shared" ref="H56:K56" si="42">H34+H49+H54</f>
        <v>402</v>
      </c>
      <c r="I56" s="83">
        <f t="shared" si="42"/>
        <v>329</v>
      </c>
      <c r="J56" s="83">
        <f t="shared" si="42"/>
        <v>249</v>
      </c>
      <c r="K56" s="83">
        <f t="shared" si="42"/>
        <v>51</v>
      </c>
      <c r="L56" s="16"/>
      <c r="M56" s="16"/>
      <c r="N56" s="83">
        <f>N34+N49+N54</f>
        <v>198</v>
      </c>
      <c r="O56" s="16"/>
      <c r="P56" s="16"/>
      <c r="Q56" s="16"/>
    </row>
    <row r="57" ht="14.55" spans="1:17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</row>
    <row r="58" ht="41.4" spans="1:17">
      <c r="A58" s="85" t="s">
        <v>2</v>
      </c>
      <c r="B58" s="86" t="s">
        <v>3</v>
      </c>
      <c r="C58" s="86" t="s">
        <v>4</v>
      </c>
      <c r="D58" s="87" t="s">
        <v>5</v>
      </c>
      <c r="E58" s="86" t="s">
        <v>6</v>
      </c>
      <c r="F58" s="87" t="s">
        <v>7</v>
      </c>
      <c r="G58" s="86" t="s">
        <v>1</v>
      </c>
      <c r="H58" s="86" t="s">
        <v>8</v>
      </c>
      <c r="I58" s="86" t="s">
        <v>9</v>
      </c>
      <c r="J58" s="87" t="s">
        <v>10</v>
      </c>
      <c r="K58" s="87" t="s">
        <v>11</v>
      </c>
      <c r="L58" s="87" t="s">
        <v>12</v>
      </c>
      <c r="M58" s="87" t="s">
        <v>13</v>
      </c>
      <c r="N58" s="87" t="s">
        <v>14</v>
      </c>
      <c r="O58" s="87" t="s">
        <v>15</v>
      </c>
      <c r="P58" s="87" t="s">
        <v>16</v>
      </c>
      <c r="Q58" s="122" t="s">
        <v>17</v>
      </c>
    </row>
    <row r="59" spans="1:17">
      <c r="A59" s="45" t="s">
        <v>90</v>
      </c>
      <c r="B59" s="64" t="s">
        <v>91</v>
      </c>
      <c r="C59" s="70">
        <v>0</v>
      </c>
      <c r="D59" s="88"/>
      <c r="E59" s="70">
        <v>0</v>
      </c>
      <c r="F59" s="88">
        <v>0</v>
      </c>
      <c r="G59" s="70" t="s">
        <v>92</v>
      </c>
      <c r="H59" s="70">
        <f>C59</f>
        <v>0</v>
      </c>
      <c r="I59" s="70">
        <f>D59</f>
        <v>0</v>
      </c>
      <c r="J59" s="29"/>
      <c r="K59" s="29"/>
      <c r="L59" s="29"/>
      <c r="M59" s="29"/>
      <c r="N59" s="29"/>
      <c r="O59" s="29"/>
      <c r="P59" s="29"/>
      <c r="Q59" s="123"/>
    </row>
    <row r="60" spans="1:17">
      <c r="A60" s="45" t="s">
        <v>93</v>
      </c>
      <c r="B60" s="70" t="s">
        <v>94</v>
      </c>
      <c r="C60" s="70"/>
      <c r="D60" s="88"/>
      <c r="E60" s="70"/>
      <c r="F60" s="88"/>
      <c r="G60" s="70" t="s">
        <v>95</v>
      </c>
      <c r="H60" s="70"/>
      <c r="I60" s="70"/>
      <c r="J60" s="29"/>
      <c r="K60" s="29"/>
      <c r="L60" s="29"/>
      <c r="M60" s="29"/>
      <c r="N60" s="29"/>
      <c r="O60" s="29"/>
      <c r="P60" s="29"/>
      <c r="Q60" s="123"/>
    </row>
    <row r="61" ht="14.55" spans="1:17">
      <c r="A61" s="89"/>
      <c r="B61" s="90" t="s">
        <v>96</v>
      </c>
      <c r="C61" s="90">
        <f t="shared" ref="C61:F61" si="43">SUM(C59:C60)</f>
        <v>0</v>
      </c>
      <c r="D61" s="91">
        <f t="shared" si="43"/>
        <v>0</v>
      </c>
      <c r="E61" s="90">
        <f t="shared" si="43"/>
        <v>0</v>
      </c>
      <c r="F61" s="91">
        <f t="shared" si="43"/>
        <v>0</v>
      </c>
      <c r="G61" s="90"/>
      <c r="H61" s="90">
        <f>SUM(H59:H60)</f>
        <v>0</v>
      </c>
      <c r="I61" s="90">
        <f>SUM(I59:I60)</f>
        <v>0</v>
      </c>
      <c r="J61" s="106"/>
      <c r="K61" s="106"/>
      <c r="L61" s="106"/>
      <c r="M61" s="106"/>
      <c r="N61" s="106"/>
      <c r="O61" s="106"/>
      <c r="P61" s="106"/>
      <c r="Q61" s="124"/>
    </row>
    <row r="65" spans="1:18">
      <c r="A65" s="45" t="s">
        <v>100</v>
      </c>
      <c r="B65" s="125" t="s">
        <v>88</v>
      </c>
      <c r="C65" s="27">
        <v>1</v>
      </c>
      <c r="D65" s="31">
        <v>1</v>
      </c>
      <c r="E65" s="27">
        <v>1</v>
      </c>
      <c r="F65" s="31">
        <v>1</v>
      </c>
      <c r="G65" s="29" t="s">
        <v>89</v>
      </c>
      <c r="H65" s="29">
        <v>1</v>
      </c>
      <c r="I65" s="29">
        <v>1</v>
      </c>
      <c r="J65" s="29"/>
      <c r="K65" s="29"/>
      <c r="L65" s="29"/>
      <c r="M65" s="29"/>
      <c r="N65" s="29"/>
      <c r="O65" s="29"/>
      <c r="P65" s="29"/>
      <c r="Q65" s="104"/>
      <c r="R65" s="107"/>
    </row>
    <row r="66" spans="1:18">
      <c r="A66" s="45" t="s">
        <v>101</v>
      </c>
      <c r="B66" s="125" t="s">
        <v>102</v>
      </c>
      <c r="C66" s="27"/>
      <c r="D66" s="126">
        <v>13</v>
      </c>
      <c r="E66" s="27"/>
      <c r="F66" s="28"/>
      <c r="G66" s="29"/>
      <c r="H66" s="29"/>
      <c r="I66" s="29"/>
      <c r="J66" s="126">
        <v>13</v>
      </c>
      <c r="K66" s="29"/>
      <c r="L66" s="29"/>
      <c r="M66" s="29"/>
      <c r="N66" s="29"/>
      <c r="O66" s="29"/>
      <c r="P66" s="29"/>
      <c r="Q66" s="104"/>
      <c r="R66" s="107"/>
    </row>
    <row r="67" spans="1:18">
      <c r="A67" s="45" t="s">
        <v>103</v>
      </c>
      <c r="B67" s="125" t="s">
        <v>104</v>
      </c>
      <c r="C67" s="27"/>
      <c r="D67" s="126">
        <v>4</v>
      </c>
      <c r="E67" s="27"/>
      <c r="F67" s="28"/>
      <c r="G67" s="29"/>
      <c r="H67" s="29"/>
      <c r="I67" s="29"/>
      <c r="J67" s="126">
        <v>3</v>
      </c>
      <c r="K67" s="29"/>
      <c r="L67" s="29"/>
      <c r="M67" s="29"/>
      <c r="N67" s="29"/>
      <c r="O67" s="29"/>
      <c r="P67" s="29"/>
      <c r="Q67" s="104"/>
      <c r="R67" s="107"/>
    </row>
    <row r="68" spans="1:18">
      <c r="A68" s="45" t="s">
        <v>105</v>
      </c>
      <c r="B68" s="125" t="s">
        <v>106</v>
      </c>
      <c r="C68" s="27"/>
      <c r="D68" s="126">
        <v>6</v>
      </c>
      <c r="E68" s="27"/>
      <c r="F68" s="28"/>
      <c r="G68" s="29"/>
      <c r="H68" s="29"/>
      <c r="I68" s="29"/>
      <c r="J68" s="126">
        <v>4</v>
      </c>
      <c r="K68" s="29"/>
      <c r="L68" s="29"/>
      <c r="M68" s="29"/>
      <c r="N68" s="29"/>
      <c r="O68" s="29"/>
      <c r="P68" s="29"/>
      <c r="Q68" s="104"/>
      <c r="R68" s="107"/>
    </row>
    <row r="69" spans="1:18">
      <c r="A69" s="45" t="s">
        <v>107</v>
      </c>
      <c r="B69" s="125" t="s">
        <v>108</v>
      </c>
      <c r="C69" s="27"/>
      <c r="D69" s="31">
        <v>1</v>
      </c>
      <c r="E69" s="27"/>
      <c r="F69" s="31">
        <v>1</v>
      </c>
      <c r="G69" s="29"/>
      <c r="H69" s="29"/>
      <c r="I69" s="29">
        <f>D69</f>
        <v>1</v>
      </c>
      <c r="J69" s="31">
        <v>1</v>
      </c>
      <c r="K69" s="29"/>
      <c r="L69" s="29"/>
      <c r="M69" s="29"/>
      <c r="N69" s="29"/>
      <c r="O69" s="29"/>
      <c r="P69" s="29"/>
      <c r="Q69" s="104"/>
      <c r="R69" s="107"/>
    </row>
    <row r="70" ht="14.55" spans="1:17">
      <c r="A70" s="89"/>
      <c r="B70" s="90" t="s">
        <v>96</v>
      </c>
      <c r="C70" s="90">
        <f t="shared" ref="C70:F70" si="44">SUM(C67:C69)</f>
        <v>0</v>
      </c>
      <c r="D70" s="91">
        <f>SUM(D65:D69)</f>
        <v>25</v>
      </c>
      <c r="E70" s="90">
        <f t="shared" si="44"/>
        <v>0</v>
      </c>
      <c r="F70" s="91">
        <f t="shared" si="44"/>
        <v>1</v>
      </c>
      <c r="G70" s="90"/>
      <c r="H70" s="90">
        <f>SUM(H67:H69)</f>
        <v>0</v>
      </c>
      <c r="I70" s="90">
        <f>SUM(I67:I69)</f>
        <v>1</v>
      </c>
      <c r="J70" s="106">
        <f>SUM(J66:J69)</f>
        <v>21</v>
      </c>
      <c r="K70" s="106"/>
      <c r="L70" s="106"/>
      <c r="M70" s="106"/>
      <c r="N70" s="106"/>
      <c r="O70" s="106"/>
      <c r="P70" s="106"/>
      <c r="Q70" s="124"/>
    </row>
    <row r="73" spans="2:11">
      <c r="B73" s="83" t="s">
        <v>97</v>
      </c>
      <c r="C73" s="83">
        <f t="shared" ref="C73:F73" si="45">C55+C61+C70</f>
        <v>412</v>
      </c>
      <c r="D73" s="83">
        <f t="shared" si="45"/>
        <v>361</v>
      </c>
      <c r="E73" s="83">
        <f t="shared" si="45"/>
        <v>87</v>
      </c>
      <c r="F73" s="83">
        <f t="shared" si="45"/>
        <v>83</v>
      </c>
      <c r="G73" s="83"/>
      <c r="H73" s="83">
        <f>C73</f>
        <v>412</v>
      </c>
      <c r="I73" s="83">
        <f>D73</f>
        <v>361</v>
      </c>
      <c r="J73" s="83">
        <f>J61+J54+J49+J38+J70</f>
        <v>277</v>
      </c>
      <c r="K73" s="83">
        <f>K61+K54+K49+K38</f>
        <v>53</v>
      </c>
    </row>
  </sheetData>
  <autoFilter xmlns:etc="http://www.wps.cn/officeDocument/2017/etCustomData" ref="A1:Q49" etc:filterBottomFollowUsedRange="0">
    <extLst/>
  </autoFilter>
  <mergeCells count="110">
    <mergeCell ref="A1:F1"/>
    <mergeCell ref="G1:Q1"/>
    <mergeCell ref="G6:G7"/>
    <mergeCell ref="G8:G10"/>
    <mergeCell ref="G11:G12"/>
    <mergeCell ref="G13:G14"/>
    <mergeCell ref="G15:G16"/>
    <mergeCell ref="G18:G19"/>
    <mergeCell ref="G20:G21"/>
    <mergeCell ref="G22:G24"/>
    <mergeCell ref="G25:G28"/>
    <mergeCell ref="G36:G37"/>
    <mergeCell ref="H6:H7"/>
    <mergeCell ref="H8:H10"/>
    <mergeCell ref="H11:H12"/>
    <mergeCell ref="H13:H14"/>
    <mergeCell ref="H15:H16"/>
    <mergeCell ref="H18:H19"/>
    <mergeCell ref="H20:H21"/>
    <mergeCell ref="H22:H24"/>
    <mergeCell ref="H25:H28"/>
    <mergeCell ref="H36:H37"/>
    <mergeCell ref="I6:I7"/>
    <mergeCell ref="I8:I10"/>
    <mergeCell ref="I11:I12"/>
    <mergeCell ref="I13:I14"/>
    <mergeCell ref="I15:I16"/>
    <mergeCell ref="I18:I19"/>
    <mergeCell ref="I20:I21"/>
    <mergeCell ref="I22:I24"/>
    <mergeCell ref="I25:I28"/>
    <mergeCell ref="I36:I37"/>
    <mergeCell ref="J6:J7"/>
    <mergeCell ref="J8:J10"/>
    <mergeCell ref="J11:J12"/>
    <mergeCell ref="J13:J14"/>
    <mergeCell ref="J15:J16"/>
    <mergeCell ref="J18:J19"/>
    <mergeCell ref="J20:J21"/>
    <mergeCell ref="J22:J24"/>
    <mergeCell ref="J25:J28"/>
    <mergeCell ref="J36:J37"/>
    <mergeCell ref="K6:K7"/>
    <mergeCell ref="K8:K10"/>
    <mergeCell ref="K11:K12"/>
    <mergeCell ref="K13:K14"/>
    <mergeCell ref="K15:K16"/>
    <mergeCell ref="K18:K19"/>
    <mergeCell ref="K20:K21"/>
    <mergeCell ref="K22:K24"/>
    <mergeCell ref="K25:K28"/>
    <mergeCell ref="K36:K37"/>
    <mergeCell ref="L6:L7"/>
    <mergeCell ref="L8:L10"/>
    <mergeCell ref="L11:L12"/>
    <mergeCell ref="L13:L14"/>
    <mergeCell ref="L15:L16"/>
    <mergeCell ref="L18:L19"/>
    <mergeCell ref="L20:L21"/>
    <mergeCell ref="L22:L24"/>
    <mergeCell ref="L25:L28"/>
    <mergeCell ref="M6:M7"/>
    <mergeCell ref="M8:M10"/>
    <mergeCell ref="M11:M12"/>
    <mergeCell ref="M13:M14"/>
    <mergeCell ref="M15:M16"/>
    <mergeCell ref="M18:M19"/>
    <mergeCell ref="M20:M21"/>
    <mergeCell ref="M22:M24"/>
    <mergeCell ref="M25:M28"/>
    <mergeCell ref="N6:N7"/>
    <mergeCell ref="N8:N10"/>
    <mergeCell ref="N11:N12"/>
    <mergeCell ref="N13:N14"/>
    <mergeCell ref="N15:N16"/>
    <mergeCell ref="N18:N19"/>
    <mergeCell ref="N20:N21"/>
    <mergeCell ref="N22:N24"/>
    <mergeCell ref="N25:N28"/>
    <mergeCell ref="N36:N37"/>
    <mergeCell ref="O6:O7"/>
    <mergeCell ref="O8:O10"/>
    <mergeCell ref="O11:O12"/>
    <mergeCell ref="O13:O14"/>
    <mergeCell ref="O15:O16"/>
    <mergeCell ref="O18:O19"/>
    <mergeCell ref="O20:O21"/>
    <mergeCell ref="O22:O24"/>
    <mergeCell ref="O25:O28"/>
    <mergeCell ref="P6:P7"/>
    <mergeCell ref="P8:P10"/>
    <mergeCell ref="P11:P12"/>
    <mergeCell ref="P13:P14"/>
    <mergeCell ref="P15:P16"/>
    <mergeCell ref="P18:P19"/>
    <mergeCell ref="P20:P21"/>
    <mergeCell ref="P22:P24"/>
    <mergeCell ref="P25:P28"/>
    <mergeCell ref="Q6:Q7"/>
    <mergeCell ref="Q8:Q10"/>
    <mergeCell ref="Q11:Q12"/>
    <mergeCell ref="Q13:Q14"/>
    <mergeCell ref="Q15:Q16"/>
    <mergeCell ref="Q18:Q19"/>
    <mergeCell ref="Q20:Q21"/>
    <mergeCell ref="Q22:Q24"/>
    <mergeCell ref="Q25:Q28"/>
    <mergeCell ref="R36:R37"/>
    <mergeCell ref="L36:M37"/>
    <mergeCell ref="O36:Q37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H6"/>
  <sheetViews>
    <sheetView tabSelected="1" view="pageBreakPreview" zoomScaleNormal="110" workbookViewId="0">
      <pane xSplit="4" ySplit="3" topLeftCell="E4" activePane="bottomRight" state="frozen"/>
      <selection/>
      <selection pane="topRight"/>
      <selection pane="bottomLeft"/>
      <selection pane="bottomRight" activeCell="K5" sqref="K5"/>
    </sheetView>
  </sheetViews>
  <sheetFormatPr defaultColWidth="8.60185185185185" defaultRowHeight="14.4" outlineLevelRow="5" outlineLevelCol="7"/>
  <cols>
    <col min="1" max="1" width="8.60185185185185" style="2"/>
    <col min="2" max="2" width="15.3333333333333" style="1" customWidth="1"/>
    <col min="3" max="3" width="12.7962962962963" style="1" customWidth="1"/>
    <col min="4" max="4" width="6.73148148148148" style="1" customWidth="1"/>
    <col min="5" max="6" width="17.6018518518519" style="1" customWidth="1"/>
    <col min="7" max="7" width="67.462962962963" style="1" customWidth="1"/>
    <col min="8" max="8" width="18.5277777777778" style="3" customWidth="1"/>
    <col min="9" max="16384" width="8.60185185185185" style="2"/>
  </cols>
  <sheetData>
    <row r="1" spans="2:8">
      <c r="B1" s="4" t="s">
        <v>109</v>
      </c>
      <c r="C1" s="4"/>
      <c r="D1" s="4"/>
      <c r="E1" s="4"/>
      <c r="F1" s="4"/>
      <c r="G1" s="4"/>
      <c r="H1" s="4"/>
    </row>
    <row r="2" ht="31.5" customHeight="1" spans="1:8">
      <c r="A2" s="5" t="s">
        <v>110</v>
      </c>
      <c r="B2" s="5"/>
      <c r="C2" s="5"/>
      <c r="D2" s="5"/>
      <c r="E2" s="5"/>
      <c r="F2" s="5"/>
      <c r="G2" s="5"/>
      <c r="H2" s="5"/>
    </row>
    <row r="3" s="1" customFormat="1" ht="28.5" customHeight="1" spans="1:8">
      <c r="A3" s="6" t="s">
        <v>111</v>
      </c>
      <c r="B3" s="7" t="s">
        <v>112</v>
      </c>
      <c r="C3" s="7" t="s">
        <v>113</v>
      </c>
      <c r="D3" s="7" t="s">
        <v>114</v>
      </c>
      <c r="E3" s="7" t="s">
        <v>115</v>
      </c>
      <c r="F3" s="7" t="s">
        <v>116</v>
      </c>
      <c r="G3" s="7" t="s">
        <v>117</v>
      </c>
      <c r="H3" s="7" t="s">
        <v>118</v>
      </c>
    </row>
    <row r="4" ht="64" customHeight="1" spans="1:8">
      <c r="A4" s="6">
        <v>1</v>
      </c>
      <c r="B4" s="8" t="s">
        <v>119</v>
      </c>
      <c r="C4" s="9" t="s">
        <v>120</v>
      </c>
      <c r="D4" s="10">
        <v>2</v>
      </c>
      <c r="E4" s="11" t="s">
        <v>121</v>
      </c>
      <c r="F4" s="11" t="s">
        <v>122</v>
      </c>
      <c r="G4" s="9" t="s">
        <v>123</v>
      </c>
      <c r="H4" s="12"/>
    </row>
    <row r="5" ht="62" customHeight="1" spans="1:8">
      <c r="A5" s="6">
        <v>2</v>
      </c>
      <c r="B5" s="13"/>
      <c r="C5" s="9" t="s">
        <v>124</v>
      </c>
      <c r="D5" s="10">
        <v>2</v>
      </c>
      <c r="E5" s="11" t="s">
        <v>121</v>
      </c>
      <c r="F5" s="11" t="s">
        <v>125</v>
      </c>
      <c r="G5" s="9" t="s">
        <v>126</v>
      </c>
      <c r="H5" s="12"/>
    </row>
    <row r="6" ht="60" customHeight="1" spans="1:8">
      <c r="A6" s="6">
        <v>3</v>
      </c>
      <c r="B6" s="14"/>
      <c r="C6" s="9" t="s">
        <v>127</v>
      </c>
      <c r="D6" s="10">
        <v>2</v>
      </c>
      <c r="E6" s="11" t="s">
        <v>121</v>
      </c>
      <c r="F6" s="11" t="s">
        <v>128</v>
      </c>
      <c r="G6" s="9" t="s">
        <v>129</v>
      </c>
      <c r="H6" s="9"/>
    </row>
  </sheetData>
  <autoFilter xmlns:etc="http://www.wps.cn/officeDocument/2017/etCustomData" ref="B3:H6" etc:filterBottomFollowUsedRange="0">
    <extLst/>
  </autoFilter>
  <mergeCells count="3">
    <mergeCell ref="B1:H1"/>
    <mergeCell ref="A2:H2"/>
    <mergeCell ref="B4:B6"/>
  </mergeCells>
  <printOptions horizontalCentered="1"/>
  <pageMargins left="0.7" right="0.7" top="0.511805555555556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组织岗位编制前后对比</vt:lpstr>
      <vt:lpstr>组织岗位编制前后对比 (规划口径)</vt:lpstr>
      <vt:lpstr>中铁十六局集团铁运工程有限公司公开招聘岗位编制表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石Sophia</dc:creator>
  <cp:lastModifiedBy>韩朝</cp:lastModifiedBy>
  <dcterms:created xsi:type="dcterms:W3CDTF">2024-03-19T00:18:00Z</dcterms:created>
  <cp:lastPrinted>2024-05-24T10:18:00Z</cp:lastPrinted>
  <dcterms:modified xsi:type="dcterms:W3CDTF">2025-12-15T06:11:06Z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e1069604</vt:lpwstr>
  </property>
  <property fmtid="{D5CDD505-2E9C-101B-9397-08002B2CF9AE}" pid="3" name="ICV">
    <vt:lpwstr>B8A783248BEC420D8586ED56C99EE629_13</vt:lpwstr>
  </property>
  <property fmtid="{D5CDD505-2E9C-101B-9397-08002B2CF9AE}" pid="4" name="KSOProductBuildVer">
    <vt:lpwstr>2052-12.8.2.21177</vt:lpwstr>
  </property>
  <property fmtid="{D5CDD505-2E9C-101B-9397-08002B2CF9AE}" pid="5" name="KSOReadingLayout">
    <vt:bool>true</vt:bool>
  </property>
</Properties>
</file>